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480"/>
  </bookViews>
  <sheets>
    <sheet name="SPOT_Summary (SELL)" sheetId="4" r:id="rId1"/>
    <sheet name="SPOT_Summary (BUY)" sheetId="5" r:id="rId2"/>
    <sheet name="MKT_Coupling" sheetId="6" r:id="rId3"/>
    <sheet name="Summary_Chart" sheetId="7" r:id="rId4"/>
  </sheets>
  <definedNames>
    <definedName name="BRD_EXP_NAMES_DAM_CPL">MKT_Coupling!$A$19:$A$23</definedName>
    <definedName name="BRD_EXP_NAMES_SUM_BUY">'SPOT_Summary (BUY)'!$A$34:$A$38</definedName>
    <definedName name="BRD_EXP_NAMES_SUM_BUY_CPL">'SPOT_Summary (BUY)'!$A$42:$A$47</definedName>
    <definedName name="BRD_EXP_VALUES_DAM_CPL">MKT_Coupling!$B$19:$Z$23</definedName>
    <definedName name="BRD_EXP_VALUES_SUM_BUY">'SPOT_Summary (BUY)'!$B$34:$Z$38</definedName>
    <definedName name="BRD_EXP_VALUES_SUM_BUY_CPL">'SPOT_Summary (BUY)'!$B$42:$Z$47</definedName>
    <definedName name="BRD_IMP_NAMES_DAM_CPL">MKT_Coupling!$A$11:$A$15</definedName>
    <definedName name="BRD_IMP_NAMES_SUM_SELL">'SPOT_Summary (SELL)'!$A$34:$A$38</definedName>
    <definedName name="BRD_IMP_NAMES_SUM_SELL_CPL">'SPOT_Summary (SELL)'!$A$42:$A$47</definedName>
    <definedName name="BRD_IMP_VALUES_DAM_CPL">MKT_Coupling!$B$11:$Z$15</definedName>
    <definedName name="BRD_IMP_VALUES_SUM_SELL">'SPOT_Summary (SELL)'!$B$34:$Z$38</definedName>
    <definedName name="BRD_IMP_VALUES_SUM_SELL_CPL">'SPOT_Summary (SELL)'!$B$42:$Z$47</definedName>
    <definedName name="BUY_ORDERS_NAMES_SUM_BUY">'SPOT_Summary (BUY)'!$A$28:$A$30</definedName>
    <definedName name="BUY_ORDERS_VALUES_SUM_BUY">'SPOT_Summary (BUY)'!$B$28:$Z$30</definedName>
    <definedName name="DAM_CPL_PUB_TIME">MKT_Coupling!$V$1</definedName>
    <definedName name="DEMAND_NAMES_SUM_BUY">'SPOT_Summary (BUY)'!$A$19:$A$24</definedName>
    <definedName name="DEMAND_NAMES_SUM_SELL">'SPOT_Summary (SELL)'!$A$19:$A$24</definedName>
    <definedName name="DEMAND_VALUES_SUM_BUY">'SPOT_Summary (BUY)'!$B$19:$Z$24</definedName>
    <definedName name="DEMAND_VALUES_SUM_SELL">'SPOT_Summary (SELL)'!$B$19:$Z$24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0">'SPOT_Summary (SELL)'!$A$1:$AA$39</definedName>
    <definedName name="SELL_ORDERS_NAMES_SUM_SELL">'SPOT_Summary (SELL)'!$A$28:$A$30</definedName>
    <definedName name="SELL_ORDERS_VALUES_SUM_SELL">'SPOT_Summary (SELL)'!$B$28:$Z$30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(SELL)'!$B$39:$Z$39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Z48" i="5"/>
  <c r="Y48" i="5"/>
  <c r="X48" i="5"/>
  <c r="W48" i="5"/>
  <c r="V48" i="5"/>
  <c r="U48" i="5"/>
  <c r="T48" i="5"/>
  <c r="S48" i="5"/>
  <c r="R48" i="5"/>
  <c r="Q48" i="5"/>
  <c r="P48" i="5"/>
  <c r="O48" i="5"/>
  <c r="N48" i="5"/>
  <c r="M48" i="5"/>
  <c r="L48" i="5"/>
  <c r="K48" i="5"/>
  <c r="J48" i="5"/>
  <c r="I48" i="5"/>
  <c r="H48" i="5"/>
  <c r="G48" i="5"/>
  <c r="F48" i="5"/>
  <c r="E48" i="5"/>
  <c r="D48" i="5"/>
  <c r="C48" i="5"/>
  <c r="B48" i="5"/>
  <c r="AA48" i="5" s="1"/>
  <c r="AA47" i="5"/>
  <c r="AA46" i="5"/>
  <c r="AA45" i="5"/>
  <c r="AA44" i="5"/>
  <c r="AA43" i="5"/>
  <c r="AA42" i="5"/>
  <c r="Z39" i="5"/>
  <c r="Y39" i="5"/>
  <c r="X39" i="5"/>
  <c r="W39" i="5"/>
  <c r="V39" i="5"/>
  <c r="U39" i="5"/>
  <c r="T39" i="5"/>
  <c r="S39" i="5"/>
  <c r="R39" i="5"/>
  <c r="Q39" i="5"/>
  <c r="P39" i="5"/>
  <c r="O39" i="5"/>
  <c r="N39" i="5"/>
  <c r="M39" i="5"/>
  <c r="L39" i="5"/>
  <c r="K39" i="5"/>
  <c r="J39" i="5"/>
  <c r="I39" i="5"/>
  <c r="H39" i="5"/>
  <c r="G39" i="5"/>
  <c r="F39" i="5"/>
  <c r="E39" i="5"/>
  <c r="D39" i="5"/>
  <c r="C39" i="5"/>
  <c r="B39" i="5"/>
  <c r="AA39" i="5" s="1"/>
  <c r="AA38" i="5"/>
  <c r="AA37" i="5"/>
  <c r="AA36" i="5"/>
  <c r="AA35" i="5"/>
  <c r="AA34" i="5"/>
  <c r="Z31" i="5"/>
  <c r="Y31" i="5"/>
  <c r="X31" i="5"/>
  <c r="W31" i="5"/>
  <c r="V31" i="5"/>
  <c r="U31" i="5"/>
  <c r="T31" i="5"/>
  <c r="S31" i="5"/>
  <c r="R31" i="5"/>
  <c r="Q31" i="5"/>
  <c r="P31" i="5"/>
  <c r="O31" i="5"/>
  <c r="N31" i="5"/>
  <c r="M31" i="5"/>
  <c r="L31" i="5"/>
  <c r="K31" i="5"/>
  <c r="J31" i="5"/>
  <c r="I31" i="5"/>
  <c r="H31" i="5"/>
  <c r="G31" i="5"/>
  <c r="F31" i="5"/>
  <c r="E31" i="5"/>
  <c r="D31" i="5"/>
  <c r="C31" i="5"/>
  <c r="B31" i="5"/>
  <c r="AA30" i="5"/>
  <c r="AA29" i="5"/>
  <c r="AA28" i="5"/>
  <c r="AA31" i="5" s="1"/>
  <c r="Z25" i="5"/>
  <c r="Z51" i="5" s="1"/>
  <c r="Y25" i="5"/>
  <c r="Y51" i="5" s="1"/>
  <c r="X25" i="5"/>
  <c r="X51" i="5" s="1"/>
  <c r="W25" i="5"/>
  <c r="W51" i="5" s="1"/>
  <c r="V25" i="5"/>
  <c r="V51" i="5" s="1"/>
  <c r="U25" i="5"/>
  <c r="U51" i="5" s="1"/>
  <c r="T25" i="5"/>
  <c r="T51" i="5" s="1"/>
  <c r="S25" i="5"/>
  <c r="S51" i="5" s="1"/>
  <c r="R25" i="5"/>
  <c r="R51" i="5" s="1"/>
  <c r="Q25" i="5"/>
  <c r="Q51" i="5" s="1"/>
  <c r="P25" i="5"/>
  <c r="P51" i="5" s="1"/>
  <c r="O25" i="5"/>
  <c r="O51" i="5" s="1"/>
  <c r="N25" i="5"/>
  <c r="N51" i="5" s="1"/>
  <c r="M25" i="5"/>
  <c r="M51" i="5" s="1"/>
  <c r="L25" i="5"/>
  <c r="L51" i="5" s="1"/>
  <c r="K25" i="5"/>
  <c r="K51" i="5" s="1"/>
  <c r="J25" i="5"/>
  <c r="J51" i="5" s="1"/>
  <c r="I25" i="5"/>
  <c r="I51" i="5" s="1"/>
  <c r="H25" i="5"/>
  <c r="H51" i="5" s="1"/>
  <c r="G25" i="5"/>
  <c r="G51" i="5" s="1"/>
  <c r="F25" i="5"/>
  <c r="F51" i="5" s="1"/>
  <c r="E25" i="5"/>
  <c r="E51" i="5" s="1"/>
  <c r="D25" i="5"/>
  <c r="D51" i="5" s="1"/>
  <c r="C25" i="5"/>
  <c r="C51" i="5" s="1"/>
  <c r="B25" i="5"/>
  <c r="B51" i="5" s="1"/>
  <c r="AA51" i="5" s="1"/>
  <c r="AA24" i="5"/>
  <c r="AA23" i="5"/>
  <c r="AA22" i="5"/>
  <c r="AA21" i="5"/>
  <c r="AA20" i="5"/>
  <c r="AA19" i="5"/>
  <c r="AA25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1" i="4"/>
  <c r="M51" i="4"/>
  <c r="L51" i="4"/>
  <c r="K51" i="4"/>
  <c r="J51" i="4"/>
  <c r="I51" i="4"/>
  <c r="H51" i="4"/>
  <c r="G51" i="4"/>
  <c r="F51" i="4"/>
  <c r="E51" i="4"/>
  <c r="D51" i="4"/>
  <c r="C51" i="4"/>
  <c r="B51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Z48" i="4"/>
  <c r="Y48" i="4"/>
  <c r="X48" i="4"/>
  <c r="W48" i="4"/>
  <c r="V48" i="4"/>
  <c r="U48" i="4"/>
  <c r="T48" i="4"/>
  <c r="S48" i="4"/>
  <c r="R48" i="4"/>
  <c r="Q48" i="4"/>
  <c r="P48" i="4"/>
  <c r="O48" i="4"/>
  <c r="N48" i="4"/>
  <c r="M48" i="4"/>
  <c r="L48" i="4"/>
  <c r="K48" i="4"/>
  <c r="J48" i="4"/>
  <c r="I48" i="4"/>
  <c r="H48" i="4"/>
  <c r="G48" i="4"/>
  <c r="F48" i="4"/>
  <c r="E48" i="4"/>
  <c r="D48" i="4"/>
  <c r="C48" i="4"/>
  <c r="B48" i="4"/>
  <c r="AA48" i="4" s="1"/>
  <c r="AA47" i="4"/>
  <c r="AA46" i="4"/>
  <c r="AA45" i="4"/>
  <c r="AA44" i="4"/>
  <c r="AA43" i="4"/>
  <c r="AA42" i="4"/>
  <c r="Z39" i="4"/>
  <c r="Y39" i="4"/>
  <c r="X39" i="4"/>
  <c r="W39" i="4"/>
  <c r="V39" i="4"/>
  <c r="U39" i="4"/>
  <c r="T39" i="4"/>
  <c r="S39" i="4"/>
  <c r="R39" i="4"/>
  <c r="Q39" i="4"/>
  <c r="P39" i="4"/>
  <c r="O39" i="4"/>
  <c r="N39" i="4"/>
  <c r="M39" i="4"/>
  <c r="L39" i="4"/>
  <c r="K39" i="4"/>
  <c r="J39" i="4"/>
  <c r="I39" i="4"/>
  <c r="H39" i="4"/>
  <c r="G39" i="4"/>
  <c r="F39" i="4"/>
  <c r="E39" i="4"/>
  <c r="D39" i="4"/>
  <c r="C39" i="4"/>
  <c r="B39" i="4"/>
  <c r="AA39" i="4" s="1"/>
  <c r="AA38" i="4"/>
  <c r="AA37" i="4"/>
  <c r="AA36" i="4"/>
  <c r="AA35" i="4"/>
  <c r="AA34" i="4"/>
  <c r="Z31" i="4"/>
  <c r="Y31" i="4"/>
  <c r="X31" i="4"/>
  <c r="W31" i="4"/>
  <c r="V31" i="4"/>
  <c r="U31" i="4"/>
  <c r="T31" i="4"/>
  <c r="S31" i="4"/>
  <c r="R31" i="4"/>
  <c r="Q31" i="4"/>
  <c r="P31" i="4"/>
  <c r="O31" i="4"/>
  <c r="N31" i="4"/>
  <c r="M31" i="4"/>
  <c r="L31" i="4"/>
  <c r="K31" i="4"/>
  <c r="J31" i="4"/>
  <c r="I31" i="4"/>
  <c r="H31" i="4"/>
  <c r="G31" i="4"/>
  <c r="F31" i="4"/>
  <c r="E31" i="4"/>
  <c r="D31" i="4"/>
  <c r="C31" i="4"/>
  <c r="B31" i="4"/>
  <c r="AA30" i="4"/>
  <c r="AA29" i="4"/>
  <c r="AA28" i="4"/>
  <c r="AA31" i="4" s="1"/>
  <c r="Z25" i="4"/>
  <c r="Y25" i="4"/>
  <c r="X25" i="4"/>
  <c r="W25" i="4"/>
  <c r="V25" i="4"/>
  <c r="U25" i="4"/>
  <c r="T25" i="4"/>
  <c r="S25" i="4"/>
  <c r="R25" i="4"/>
  <c r="Q25" i="4"/>
  <c r="P25" i="4"/>
  <c r="O25" i="4"/>
  <c r="N25" i="4"/>
  <c r="M25" i="4"/>
  <c r="L25" i="4"/>
  <c r="K25" i="4"/>
  <c r="J25" i="4"/>
  <c r="I25" i="4"/>
  <c r="H25" i="4"/>
  <c r="G25" i="4"/>
  <c r="F25" i="4"/>
  <c r="E25" i="4"/>
  <c r="D25" i="4"/>
  <c r="C25" i="4"/>
  <c r="B25" i="4"/>
  <c r="AA24" i="4"/>
  <c r="AA23" i="4"/>
  <c r="AA22" i="4"/>
  <c r="AA21" i="4"/>
  <c r="AA20" i="4"/>
  <c r="AA19" i="4"/>
  <c r="AA25" i="4" s="1"/>
  <c r="Z16" i="4"/>
  <c r="Y16" i="4"/>
  <c r="Y51" i="4" s="1"/>
  <c r="X16" i="4"/>
  <c r="X51" i="4" s="1"/>
  <c r="W16" i="4"/>
  <c r="W51" i="4" s="1"/>
  <c r="V16" i="4"/>
  <c r="V51" i="4" s="1"/>
  <c r="U16" i="4"/>
  <c r="U51" i="4" s="1"/>
  <c r="T16" i="4"/>
  <c r="T51" i="4" s="1"/>
  <c r="S16" i="4"/>
  <c r="S51" i="4" s="1"/>
  <c r="R16" i="4"/>
  <c r="R51" i="4" s="1"/>
  <c r="Q16" i="4"/>
  <c r="Q51" i="4" s="1"/>
  <c r="P16" i="4"/>
  <c r="P51" i="4" s="1"/>
  <c r="O16" i="4"/>
  <c r="O51" i="4" s="1"/>
  <c r="N16" i="4"/>
  <c r="N51" i="4" s="1"/>
  <c r="M16" i="4"/>
  <c r="L16" i="4"/>
  <c r="K16" i="4"/>
  <c r="J16" i="4"/>
  <c r="I16" i="4"/>
  <c r="H16" i="4"/>
  <c r="G16" i="4"/>
  <c r="F16" i="4"/>
  <c r="E16" i="4"/>
  <c r="D16" i="4"/>
  <c r="C16" i="4"/>
  <c r="B16" i="4"/>
  <c r="AA15" i="4"/>
  <c r="AA14" i="4"/>
  <c r="AA13" i="4"/>
  <c r="AA12" i="4"/>
  <c r="AA11" i="4"/>
  <c r="AA10" i="4"/>
  <c r="AA16" i="4" s="1"/>
  <c r="AA7" i="4"/>
  <c r="AA4" i="4"/>
  <c r="AA51" i="4" l="1"/>
</calcChain>
</file>

<file path=xl/sharedStrings.xml><?xml version="1.0" encoding="utf-8"?>
<sst xmlns="http://schemas.openxmlformats.org/spreadsheetml/2006/main" count="117" uniqueCount="53">
  <si>
    <t>Publication on: 20/01/2024 11:17:45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</si>
  <si>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</si>
  <si>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</si>
  <si>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</si>
  <si>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</si>
  <si>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</si>
  <si>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</si>
  <si>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</si>
  <si>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</si>
  <si>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</si>
  <si>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</si>
  <si>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</si>
  <si>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</si>
  <si>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</si>
  <si>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</si>
  <si>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</si>
  <si>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</si>
  <si>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</si>
  <si>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</si>
  <si>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</si>
  <si>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</si>
  <si>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</si>
  <si>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</si>
  <si>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</si>
  <si>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</si>
  <si>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</si>
  <si>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</si>
  <si>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</si>
  <si>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</si>
  <si>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</si>
  <si>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</si>
  <si>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</si>
  <si>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</si>
  <si>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</si>
  <si>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</si>
  <si>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</si>
  <si>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</si>
  <si>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</si>
  <si>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</si>
  <si>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</si>
  <si>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</si>
  <si>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</si>
  <si>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</si>
  <si>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</si>
  <si>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</si>
  <si>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</si>
  <si>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</si>
  <si>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</si>
  <si>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</si>
  <si>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</si>
  <si>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</si>
  <si>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Complementary Regional Intraday '3' Market</t>
  </si>
  <si>
    <t>Complementary Regional Intraday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</si>
</sst>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chartsheet" Target="chartsheets/sheet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2436697767231152"/>
          <c:w val="0.80433181922531749"/>
          <c:h val="0.73571483711594876"/>
        </c:manualLayout>
      </c:layout>
      <c:barChart>
        <c:barDir val="col"/>
        <c:grouping val="stacked"/>
        <c:varyColors val="0"/>
        <c:ser>
          <c:idx val="0"/>
          <c:order val="0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025E-4E4D-8C16-AEEFCF7C9B03}"/>
            </c:ext>
          </c:extLst>
        </c:ser>
        <c:ser>
          <c:idx val="8"/>
          <c:order val="1"/>
          <c:tx>
            <c:v>CRETE Conventional</c:v>
          </c:tx>
          <c:spPr>
            <a:solidFill>
              <a:schemeClr val="accent6">
                <a:lumMod val="75000"/>
              </a:schemeClr>
            </a:solidFill>
            <a:ln>
              <a:solidFill>
                <a:schemeClr val="accent6">
                  <a:lumMod val="75000"/>
                </a:schemeClr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025E-4E4D-8C16-AEEFCF7C9B03}"/>
            </c:ext>
          </c:extLst>
        </c:ser>
        <c:ser>
          <c:idx val="1"/>
          <c:order val="2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12">
                  <c:v>3.8730000000000002</c:v>
                </c:pt>
                <c:pt idx="13">
                  <c:v>20</c:v>
                </c:pt>
                <c:pt idx="14">
                  <c:v>10.702999999999999</c:v>
                </c:pt>
                <c:pt idx="16">
                  <c:v>30</c:v>
                </c:pt>
                <c:pt idx="17">
                  <c:v>20</c:v>
                </c:pt>
                <c:pt idx="18">
                  <c:v>20</c:v>
                </c:pt>
                <c:pt idx="19">
                  <c:v>54</c:v>
                </c:pt>
                <c:pt idx="20">
                  <c:v>38.228000000000002</c:v>
                </c:pt>
                <c:pt idx="21">
                  <c:v>20</c:v>
                </c:pt>
                <c:pt idx="22">
                  <c:v>20</c:v>
                </c:pt>
                <c:pt idx="23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25E-4E4D-8C16-AEEFCF7C9B03}"/>
            </c:ext>
          </c:extLst>
        </c:ser>
        <c:ser>
          <c:idx val="4"/>
          <c:order val="3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(SELL)'!$B$39:$Z$39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30.7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25E-4E4D-8C16-AEEFCF7C9B03}"/>
            </c:ext>
          </c:extLst>
        </c:ser>
        <c:ser>
          <c:idx val="3"/>
          <c:order val="4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12">
                  <c:v>21.832000000000001</c:v>
                </c:pt>
                <c:pt idx="13">
                  <c:v>16.925000000000001</c:v>
                </c:pt>
                <c:pt idx="14">
                  <c:v>27.203000000000003</c:v>
                </c:pt>
                <c:pt idx="15">
                  <c:v>28.874000000000002</c:v>
                </c:pt>
                <c:pt idx="16">
                  <c:v>12.826000000000001</c:v>
                </c:pt>
                <c:pt idx="17">
                  <c:v>4.5520000000000005</c:v>
                </c:pt>
                <c:pt idx="18">
                  <c:v>4.9240000000000004</c:v>
                </c:pt>
                <c:pt idx="19">
                  <c:v>11.46</c:v>
                </c:pt>
                <c:pt idx="20">
                  <c:v>1.45</c:v>
                </c:pt>
                <c:pt idx="21">
                  <c:v>10.485999999999999</c:v>
                </c:pt>
                <c:pt idx="22">
                  <c:v>12.670999999999999</c:v>
                </c:pt>
                <c:pt idx="23">
                  <c:v>17.404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25E-4E4D-8C16-AEEFCF7C9B03}"/>
            </c:ext>
          </c:extLst>
        </c:ser>
        <c:ser>
          <c:idx val="7"/>
          <c:order val="5"/>
          <c:tx>
            <c:v>CRETE Renewables</c:v>
          </c:tx>
          <c:spPr>
            <a:solidFill>
              <a:srgbClr val="92D050"/>
            </a:solidFill>
            <a:ln>
              <a:solidFill>
                <a:srgbClr val="92D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025E-4E4D-8C16-AEEFCF7C9B03}"/>
            </c:ext>
          </c:extLst>
        </c:ser>
        <c:ser>
          <c:idx val="2"/>
          <c:order val="6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025E-4E4D-8C16-AEEFCF7C9B0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29239856"/>
        <c:axId val="231102608"/>
      </c:barChart>
      <c:lineChart>
        <c:grouping val="standard"/>
        <c:varyColors val="0"/>
        <c:ser>
          <c:idx val="5"/>
          <c:order val="7"/>
          <c:tx>
            <c:v>Demand</c:v>
          </c:tx>
          <c:spPr>
            <a:ln w="25400" cap="rnd">
              <a:solidFill>
                <a:srgbClr val="FF0000"/>
              </a:solidFill>
              <a:round/>
            </a:ln>
            <a:effectLst/>
          </c:spPr>
          <c:marker>
            <c:symbol val="triangle"/>
            <c:size val="7"/>
            <c:spPr>
              <a:solidFill>
                <a:srgbClr val="FF0000"/>
              </a:solidFill>
              <a:ln w="9525">
                <a:solidFill>
                  <a:srgbClr val="FF000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(BUY)'!$B$4:$Z$4</c:f>
              <c:numCache>
                <c:formatCode>General</c:formatCode>
                <c:ptCount val="24"/>
                <c:pt idx="12">
                  <c:v>26.097999999999999</c:v>
                </c:pt>
                <c:pt idx="13">
                  <c:v>37.789000000000001</c:v>
                </c:pt>
                <c:pt idx="14">
                  <c:v>37.905999999999999</c:v>
                </c:pt>
                <c:pt idx="15">
                  <c:v>59.576999999999998</c:v>
                </c:pt>
                <c:pt idx="16">
                  <c:v>42.826000000000001</c:v>
                </c:pt>
                <c:pt idx="17">
                  <c:v>24.552</c:v>
                </c:pt>
                <c:pt idx="18">
                  <c:v>24.962</c:v>
                </c:pt>
                <c:pt idx="19">
                  <c:v>65.424999999999983</c:v>
                </c:pt>
                <c:pt idx="20">
                  <c:v>39.697000000000003</c:v>
                </c:pt>
                <c:pt idx="21">
                  <c:v>30.485999999999997</c:v>
                </c:pt>
                <c:pt idx="22">
                  <c:v>32.670999999999999</c:v>
                </c:pt>
                <c:pt idx="23">
                  <c:v>37.436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025E-4E4D-8C16-AEEFCF7C9B0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29239856"/>
        <c:axId val="231102608"/>
      </c:lineChart>
      <c:lineChart>
        <c:grouping val="standard"/>
        <c:varyColors val="0"/>
        <c:ser>
          <c:idx val="6"/>
          <c:order val="8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12">
                  <c:v>96.62</c:v>
                </c:pt>
                <c:pt idx="13">
                  <c:v>96.6</c:v>
                </c:pt>
                <c:pt idx="14">
                  <c:v>97.05</c:v>
                </c:pt>
                <c:pt idx="15">
                  <c:v>91.61</c:v>
                </c:pt>
                <c:pt idx="16">
                  <c:v>102.49</c:v>
                </c:pt>
                <c:pt idx="17">
                  <c:v>110</c:v>
                </c:pt>
                <c:pt idx="18">
                  <c:v>111.32</c:v>
                </c:pt>
                <c:pt idx="19">
                  <c:v>103.69</c:v>
                </c:pt>
                <c:pt idx="20">
                  <c:v>91.75</c:v>
                </c:pt>
                <c:pt idx="21">
                  <c:v>88.67</c:v>
                </c:pt>
                <c:pt idx="22">
                  <c:v>85.37</c:v>
                </c:pt>
                <c:pt idx="23">
                  <c:v>83.1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025E-4E4D-8C16-AEEFCF7C9B0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1103392"/>
        <c:axId val="231103000"/>
      </c:lineChart>
      <c:catAx>
        <c:axId val="2292398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chemeClr val="accent5">
                        <a:lumMod val="50000"/>
                      </a:schemeClr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chemeClr val="accent5">
                        <a:lumMod val="50000"/>
                      </a:schemeClr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chemeClr val="accent5">
                      <a:lumMod val="50000"/>
                    </a:schemeClr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accent5">
                    <a:lumMod val="50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1102608"/>
        <c:crosses val="autoZero"/>
        <c:auto val="1"/>
        <c:lblAlgn val="ctr"/>
        <c:lblOffset val="100"/>
        <c:noMultiLvlLbl val="0"/>
      </c:catAx>
      <c:valAx>
        <c:axId val="2311026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chemeClr val="accent5">
                        <a:lumMod val="50000"/>
                      </a:schemeClr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chemeClr val="accent5">
                        <a:lumMod val="50000"/>
                      </a:schemeClr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chemeClr val="accent5">
                      <a:lumMod val="50000"/>
                    </a:schemeClr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accent5">
                    <a:lumMod val="50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29239856"/>
        <c:crosses val="autoZero"/>
        <c:crossBetween val="between"/>
      </c:valAx>
      <c:valAx>
        <c:axId val="23110300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chemeClr val="accent5">
                        <a:lumMod val="50000"/>
                      </a:schemeClr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chemeClr val="accent5">
                        <a:lumMod val="50000"/>
                      </a:schemeClr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chemeClr val="accent5">
                        <a:lumMod val="50000"/>
                      </a:schemeClr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chemeClr val="accent5">
                        <a:lumMod val="50000"/>
                      </a:schemeClr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chemeClr val="accent5">
                      <a:lumMod val="50000"/>
                    </a:schemeClr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accent5">
                    <a:lumMod val="50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1103392"/>
        <c:crosses val="max"/>
        <c:crossBetween val="between"/>
      </c:valAx>
      <c:catAx>
        <c:axId val="23110339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110300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5.6031024513082412E-3"/>
          <c:y val="1.7450176550173495E-2"/>
          <c:w val="0.98591279169085089"/>
          <c:h val="8.918316490147361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55"/>
  <sheetViews>
    <sheetView zoomScale="123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308171" cy="607896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pageSetUpPr fitToPage="1"/>
  </sheetPr>
  <dimension ref="A1:AA51"/>
  <sheetViews>
    <sheetView showGridLines="0" tabSelected="1" zoomScale="75" zoomScaleNormal="75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AA8" sqref="AA8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51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45311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26.135999999999999</v>
      </c>
      <c r="O4" s="18">
        <v>37.771999999999998</v>
      </c>
      <c r="P4" s="18">
        <v>37.905999999999999</v>
      </c>
      <c r="Q4" s="18">
        <v>59.574000000000005</v>
      </c>
      <c r="R4" s="18">
        <v>42.826000000000001</v>
      </c>
      <c r="S4" s="18">
        <v>24.552</v>
      </c>
      <c r="T4" s="18">
        <v>24.923999999999999</v>
      </c>
      <c r="U4" s="18">
        <v>65.460000000000008</v>
      </c>
      <c r="V4" s="18">
        <v>39.697000000000003</v>
      </c>
      <c r="W4" s="18">
        <v>30.486000000000001</v>
      </c>
      <c r="X4" s="18">
        <v>32.670999999999999</v>
      </c>
      <c r="Y4" s="18">
        <v>37.404000000000003</v>
      </c>
      <c r="Z4" s="19"/>
      <c r="AA4" s="20">
        <f>SUM(B4:Z4)</f>
        <v>459.40799999999996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96.62</v>
      </c>
      <c r="O7" s="28">
        <v>96.6</v>
      </c>
      <c r="P7" s="28">
        <v>97.05</v>
      </c>
      <c r="Q7" s="28">
        <v>91.61</v>
      </c>
      <c r="R7" s="28">
        <v>102.49</v>
      </c>
      <c r="S7" s="28">
        <v>110</v>
      </c>
      <c r="T7" s="28">
        <v>111.32</v>
      </c>
      <c r="U7" s="28">
        <v>103.69</v>
      </c>
      <c r="V7" s="28">
        <v>91.75</v>
      </c>
      <c r="W7" s="28">
        <v>88.67</v>
      </c>
      <c r="X7" s="28">
        <v>85.37</v>
      </c>
      <c r="Y7" s="28">
        <v>83.1</v>
      </c>
      <c r="Z7" s="29"/>
      <c r="AA7" s="30">
        <f>IF(SUM(B7:Z7)&lt;&gt;0,AVERAGEIF(B7:Z7,"&lt;&gt;"""),"")</f>
        <v>96.522499999999994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>
        <v>3.8730000000000002</v>
      </c>
      <c r="O12" s="52">
        <v>20</v>
      </c>
      <c r="P12" s="52">
        <v>10.702999999999999</v>
      </c>
      <c r="Q12" s="52"/>
      <c r="R12" s="52">
        <v>30</v>
      </c>
      <c r="S12" s="52">
        <v>20</v>
      </c>
      <c r="T12" s="52">
        <v>20</v>
      </c>
      <c r="U12" s="52">
        <v>54</v>
      </c>
      <c r="V12" s="52">
        <v>38.228000000000002</v>
      </c>
      <c r="W12" s="52">
        <v>20</v>
      </c>
      <c r="X12" s="52">
        <v>20</v>
      </c>
      <c r="Y12" s="52">
        <v>20</v>
      </c>
      <c r="Z12" s="53"/>
      <c r="AA12" s="54">
        <f t="shared" si="0"/>
        <v>256.80399999999997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21.832000000000001</v>
      </c>
      <c r="O14" s="57">
        <v>16.925000000000001</v>
      </c>
      <c r="P14" s="57">
        <v>27.203000000000003</v>
      </c>
      <c r="Q14" s="57">
        <v>28.874000000000002</v>
      </c>
      <c r="R14" s="57">
        <v>12.826000000000001</v>
      </c>
      <c r="S14" s="57">
        <v>4.5520000000000005</v>
      </c>
      <c r="T14" s="57">
        <v>4.9240000000000004</v>
      </c>
      <c r="U14" s="57">
        <v>11.46</v>
      </c>
      <c r="V14" s="57">
        <v>1.45</v>
      </c>
      <c r="W14" s="57">
        <v>10.485999999999999</v>
      </c>
      <c r="X14" s="57">
        <v>12.670999999999999</v>
      </c>
      <c r="Y14" s="57">
        <v>17.404</v>
      </c>
      <c r="Z14" s="58"/>
      <c r="AA14" s="59">
        <f t="shared" si="0"/>
        <v>170.60699999999997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>IF(LEN(B$2)&gt;0,SUM(B10:B15),"")</f>
        <v/>
      </c>
      <c r="C16" s="62" t="str">
        <f t="shared" ref="C16:Z16" si="1">IF(LEN(C$2)&gt;0,SUM(C10:C15),"")</f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25.705000000000002</v>
      </c>
      <c r="O16" s="62">
        <f t="shared" si="1"/>
        <v>36.924999999999997</v>
      </c>
      <c r="P16" s="62">
        <f t="shared" si="1"/>
        <v>37.906000000000006</v>
      </c>
      <c r="Q16" s="62">
        <f t="shared" si="1"/>
        <v>28.874000000000002</v>
      </c>
      <c r="R16" s="62">
        <f t="shared" si="1"/>
        <v>42.826000000000001</v>
      </c>
      <c r="S16" s="62">
        <f t="shared" si="1"/>
        <v>24.552</v>
      </c>
      <c r="T16" s="62">
        <f t="shared" si="1"/>
        <v>24.923999999999999</v>
      </c>
      <c r="U16" s="62">
        <f t="shared" si="1"/>
        <v>65.460000000000008</v>
      </c>
      <c r="V16" s="62">
        <f t="shared" si="1"/>
        <v>39.678000000000004</v>
      </c>
      <c r="W16" s="62">
        <f t="shared" si="1"/>
        <v>30.485999999999997</v>
      </c>
      <c r="X16" s="62">
        <f t="shared" si="1"/>
        <v>32.670999999999999</v>
      </c>
      <c r="Y16" s="62">
        <f t="shared" si="1"/>
        <v>37.403999999999996</v>
      </c>
      <c r="Z16" s="63" t="str">
        <f t="shared" si="1"/>
        <v/>
      </c>
      <c r="AA16" s="64">
        <f>SUM(AA10:AA15)</f>
        <v>427.41099999999994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4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>
        <v>0.43099999999999999</v>
      </c>
      <c r="O21" s="81">
        <v>0.84699999999999998</v>
      </c>
      <c r="P21" s="81"/>
      <c r="Q21" s="81"/>
      <c r="R21" s="81"/>
      <c r="S21" s="81"/>
      <c r="T21" s="81"/>
      <c r="U21" s="81"/>
      <c r="V21" s="81">
        <v>1.9E-2</v>
      </c>
      <c r="W21" s="81"/>
      <c r="X21" s="81"/>
      <c r="Y21" s="81"/>
      <c r="Z21" s="78"/>
      <c r="AA21" s="79">
        <f t="shared" si="2"/>
        <v>1.2969999999999999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30" customHeight="1" thickBot="1" x14ac:dyDescent="0.25">
      <c r="A25" s="86" t="s">
        <v>20</v>
      </c>
      <c r="B25" s="87" t="str">
        <f>IF(LEN(B$2)&gt;0,SUM(B19:B24),"")</f>
        <v/>
      </c>
      <c r="C25" s="88" t="str">
        <f t="shared" ref="C25:Z25" si="3">IF(LEN(C$2)&gt;0,SUM(C19:C24),"")</f>
        <v/>
      </c>
      <c r="D25" s="88" t="str">
        <f t="shared" si="3"/>
        <v/>
      </c>
      <c r="E25" s="88" t="str">
        <f t="shared" si="3"/>
        <v/>
      </c>
      <c r="F25" s="88" t="str">
        <f t="shared" si="3"/>
        <v/>
      </c>
      <c r="G25" s="88" t="str">
        <f t="shared" si="3"/>
        <v/>
      </c>
      <c r="H25" s="88" t="str">
        <f t="shared" si="3"/>
        <v/>
      </c>
      <c r="I25" s="88" t="str">
        <f t="shared" si="3"/>
        <v/>
      </c>
      <c r="J25" s="88" t="str">
        <f t="shared" si="3"/>
        <v/>
      </c>
      <c r="K25" s="88" t="str">
        <f t="shared" si="3"/>
        <v/>
      </c>
      <c r="L25" s="88" t="str">
        <f t="shared" si="3"/>
        <v/>
      </c>
      <c r="M25" s="88" t="str">
        <f t="shared" si="3"/>
        <v/>
      </c>
      <c r="N25" s="88">
        <f t="shared" si="3"/>
        <v>0.43099999999999999</v>
      </c>
      <c r="O25" s="88">
        <f t="shared" si="3"/>
        <v>0.84699999999999998</v>
      </c>
      <c r="P25" s="88">
        <f t="shared" si="3"/>
        <v>0</v>
      </c>
      <c r="Q25" s="88">
        <f t="shared" si="3"/>
        <v>0</v>
      </c>
      <c r="R25" s="88">
        <f t="shared" si="3"/>
        <v>0</v>
      </c>
      <c r="S25" s="88">
        <f t="shared" si="3"/>
        <v>0</v>
      </c>
      <c r="T25" s="88">
        <f t="shared" si="3"/>
        <v>0</v>
      </c>
      <c r="U25" s="88">
        <f t="shared" si="3"/>
        <v>0</v>
      </c>
      <c r="V25" s="88">
        <f t="shared" si="3"/>
        <v>1.9E-2</v>
      </c>
      <c r="W25" s="88">
        <f t="shared" si="3"/>
        <v>0</v>
      </c>
      <c r="X25" s="88">
        <f t="shared" si="3"/>
        <v>0</v>
      </c>
      <c r="Y25" s="88">
        <f t="shared" si="3"/>
        <v>0</v>
      </c>
      <c r="Z25" s="89" t="str">
        <f t="shared" si="3"/>
        <v/>
      </c>
      <c r="AA25" s="90">
        <f>SUM(AA19:AA24)</f>
        <v>1.2969999999999999</v>
      </c>
    </row>
    <row r="26" spans="1:27" ht="18" customHeight="1" thickBot="1" x14ac:dyDescent="0.25">
      <c r="A26" s="65"/>
      <c r="B26" s="66"/>
      <c r="C26" s="67"/>
      <c r="D26" s="67"/>
      <c r="E26" s="67"/>
      <c r="F26" s="67"/>
      <c r="G26" s="67"/>
      <c r="H26" s="67"/>
      <c r="I26" s="67"/>
      <c r="J26" s="67"/>
      <c r="K26" s="67"/>
      <c r="L26" s="67"/>
      <c r="M26" s="67"/>
      <c r="N26" s="67"/>
      <c r="O26" s="67"/>
      <c r="P26" s="67"/>
      <c r="Q26" s="67"/>
      <c r="R26" s="67"/>
      <c r="S26" s="67"/>
      <c r="T26" s="67"/>
      <c r="U26" s="67"/>
      <c r="V26" s="67"/>
      <c r="W26" s="67"/>
      <c r="X26" s="67"/>
      <c r="Y26" s="67"/>
      <c r="Z26" s="67"/>
      <c r="AA26" s="68"/>
    </row>
    <row r="27" spans="1:27" ht="30" customHeight="1" thickBot="1" x14ac:dyDescent="0.25">
      <c r="A27" s="69" t="s">
        <v>21</v>
      </c>
      <c r="B27" s="37"/>
      <c r="C27" s="38"/>
      <c r="D27" s="38"/>
      <c r="E27" s="38"/>
      <c r="F27" s="38"/>
      <c r="G27" s="38"/>
      <c r="H27" s="38"/>
      <c r="I27" s="38"/>
      <c r="J27" s="38"/>
      <c r="K27" s="38"/>
      <c r="L27" s="38"/>
      <c r="M27" s="38"/>
      <c r="N27" s="38"/>
      <c r="O27" s="38"/>
      <c r="P27" s="38"/>
      <c r="Q27" s="38"/>
      <c r="R27" s="38"/>
      <c r="S27" s="38"/>
      <c r="T27" s="38"/>
      <c r="U27" s="38"/>
      <c r="V27" s="38"/>
      <c r="W27" s="38"/>
      <c r="X27" s="38"/>
      <c r="Y27" s="38"/>
      <c r="Z27" s="39"/>
      <c r="AA27" s="11" t="s">
        <v>1</v>
      </c>
    </row>
    <row r="28" spans="1:27" ht="24.95" customHeight="1" x14ac:dyDescent="0.2">
      <c r="A28" s="70" t="s">
        <v>22</v>
      </c>
      <c r="B28" s="71"/>
      <c r="C28" s="72"/>
      <c r="D28" s="72"/>
      <c r="E28" s="72"/>
      <c r="F28" s="72"/>
      <c r="G28" s="72"/>
      <c r="H28" s="72"/>
      <c r="I28" s="72"/>
      <c r="J28" s="72"/>
      <c r="K28" s="72"/>
      <c r="L28" s="72"/>
      <c r="M28" s="72"/>
      <c r="N28" s="72"/>
      <c r="O28" s="72"/>
      <c r="P28" s="72"/>
      <c r="Q28" s="72"/>
      <c r="R28" s="72"/>
      <c r="S28" s="72"/>
      <c r="T28" s="72"/>
      <c r="U28" s="72"/>
      <c r="V28" s="72"/>
      <c r="W28" s="72"/>
      <c r="X28" s="72"/>
      <c r="Y28" s="72"/>
      <c r="Z28" s="73"/>
      <c r="AA28" s="74">
        <f>SUM(B28:Z28)</f>
        <v>0</v>
      </c>
    </row>
    <row r="29" spans="1:27" ht="24.95" customHeight="1" x14ac:dyDescent="0.2">
      <c r="A29" s="75" t="s">
        <v>23</v>
      </c>
      <c r="B29" s="76"/>
      <c r="C29" s="77"/>
      <c r="D29" s="77"/>
      <c r="E29" s="77"/>
      <c r="F29" s="77"/>
      <c r="G29" s="77"/>
      <c r="H29" s="77"/>
      <c r="I29" s="77"/>
      <c r="J29" s="77"/>
      <c r="K29" s="77"/>
      <c r="L29" s="77"/>
      <c r="M29" s="77"/>
      <c r="N29" s="77">
        <v>26.135999999999999</v>
      </c>
      <c r="O29" s="77">
        <v>37.771999999999998</v>
      </c>
      <c r="P29" s="77">
        <v>37.905999999999999</v>
      </c>
      <c r="Q29" s="77">
        <v>28.873999999999999</v>
      </c>
      <c r="R29" s="77">
        <v>42.826000000000001</v>
      </c>
      <c r="S29" s="77">
        <v>24.552</v>
      </c>
      <c r="T29" s="77">
        <v>24.923999999999999</v>
      </c>
      <c r="U29" s="77">
        <v>65.459999999999994</v>
      </c>
      <c r="V29" s="77">
        <v>39.697000000000003</v>
      </c>
      <c r="W29" s="77">
        <v>30.486000000000001</v>
      </c>
      <c r="X29" s="77">
        <v>32.670999999999999</v>
      </c>
      <c r="Y29" s="77">
        <v>37.404000000000003</v>
      </c>
      <c r="Z29" s="78"/>
      <c r="AA29" s="79">
        <f>SUM(B29:Z29)</f>
        <v>428.70799999999997</v>
      </c>
    </row>
    <row r="30" spans="1:27" ht="24.95" customHeight="1" x14ac:dyDescent="0.2">
      <c r="A30" s="82" t="s">
        <v>24</v>
      </c>
      <c r="B30" s="80"/>
      <c r="C30" s="81"/>
      <c r="D30" s="81"/>
      <c r="E30" s="81"/>
      <c r="F30" s="81"/>
      <c r="G30" s="81"/>
      <c r="H30" s="81"/>
      <c r="I30" s="81"/>
      <c r="J30" s="81"/>
      <c r="K30" s="81"/>
      <c r="L30" s="81"/>
      <c r="M30" s="81"/>
      <c r="N30" s="81"/>
      <c r="O30" s="81"/>
      <c r="P30" s="81"/>
      <c r="Q30" s="81"/>
      <c r="R30" s="81"/>
      <c r="S30" s="81"/>
      <c r="T30" s="81"/>
      <c r="U30" s="81"/>
      <c r="V30" s="81"/>
      <c r="W30" s="81"/>
      <c r="X30" s="81"/>
      <c r="Y30" s="81"/>
      <c r="Z30" s="83"/>
      <c r="AA30" s="84">
        <f>SUM(B30:Z30)</f>
        <v>0</v>
      </c>
    </row>
    <row r="31" spans="1:27" ht="30" customHeight="1" thickBot="1" x14ac:dyDescent="0.25">
      <c r="A31" s="60" t="s">
        <v>25</v>
      </c>
      <c r="B31" s="61" t="str">
        <f>IF(LEN(B$2)&gt;0,SUM(B28:B30),"")</f>
        <v/>
      </c>
      <c r="C31" s="62" t="str">
        <f t="shared" ref="C31:Z31" si="4">IF(LEN(C$2)&gt;0,SUM(C28:C30),"")</f>
        <v/>
      </c>
      <c r="D31" s="62" t="str">
        <f t="shared" si="4"/>
        <v/>
      </c>
      <c r="E31" s="62" t="str">
        <f t="shared" si="4"/>
        <v/>
      </c>
      <c r="F31" s="62" t="str">
        <f t="shared" si="4"/>
        <v/>
      </c>
      <c r="G31" s="62" t="str">
        <f t="shared" si="4"/>
        <v/>
      </c>
      <c r="H31" s="62" t="str">
        <f t="shared" si="4"/>
        <v/>
      </c>
      <c r="I31" s="62" t="str">
        <f t="shared" si="4"/>
        <v/>
      </c>
      <c r="J31" s="62" t="str">
        <f t="shared" si="4"/>
        <v/>
      </c>
      <c r="K31" s="62" t="str">
        <f t="shared" si="4"/>
        <v/>
      </c>
      <c r="L31" s="62" t="str">
        <f t="shared" si="4"/>
        <v/>
      </c>
      <c r="M31" s="62" t="str">
        <f t="shared" si="4"/>
        <v/>
      </c>
      <c r="N31" s="62">
        <f t="shared" si="4"/>
        <v>26.135999999999999</v>
      </c>
      <c r="O31" s="62">
        <f t="shared" si="4"/>
        <v>37.771999999999998</v>
      </c>
      <c r="P31" s="62">
        <f t="shared" si="4"/>
        <v>37.905999999999999</v>
      </c>
      <c r="Q31" s="62">
        <f t="shared" si="4"/>
        <v>28.873999999999999</v>
      </c>
      <c r="R31" s="62">
        <f t="shared" si="4"/>
        <v>42.826000000000001</v>
      </c>
      <c r="S31" s="62">
        <f t="shared" si="4"/>
        <v>24.552</v>
      </c>
      <c r="T31" s="62">
        <f t="shared" si="4"/>
        <v>24.923999999999999</v>
      </c>
      <c r="U31" s="62">
        <f t="shared" si="4"/>
        <v>65.459999999999994</v>
      </c>
      <c r="V31" s="62">
        <f t="shared" si="4"/>
        <v>39.697000000000003</v>
      </c>
      <c r="W31" s="62">
        <f t="shared" si="4"/>
        <v>30.486000000000001</v>
      </c>
      <c r="X31" s="62">
        <f t="shared" si="4"/>
        <v>32.670999999999999</v>
      </c>
      <c r="Y31" s="62">
        <f t="shared" si="4"/>
        <v>37.404000000000003</v>
      </c>
      <c r="Z31" s="63" t="str">
        <f t="shared" si="4"/>
        <v/>
      </c>
      <c r="AA31" s="64">
        <f>SUM(AA28:AA30)</f>
        <v>428.70799999999997</v>
      </c>
    </row>
    <row r="32" spans="1:27" ht="18" customHeight="1" thickBot="1" x14ac:dyDescent="0.25">
      <c r="A32" s="65"/>
      <c r="B32" s="66"/>
      <c r="C32" s="67"/>
      <c r="D32" s="67"/>
      <c r="E32" s="67"/>
      <c r="F32" s="67"/>
      <c r="G32" s="67"/>
      <c r="H32" s="67"/>
      <c r="I32" s="67"/>
      <c r="J32" s="67"/>
      <c r="K32" s="67"/>
      <c r="L32" s="67"/>
      <c r="M32" s="67"/>
      <c r="N32" s="67"/>
      <c r="O32" s="67"/>
      <c r="P32" s="67"/>
      <c r="Q32" s="67"/>
      <c r="R32" s="67"/>
      <c r="S32" s="67"/>
      <c r="T32" s="67"/>
      <c r="U32" s="67"/>
      <c r="V32" s="67"/>
      <c r="W32" s="67"/>
      <c r="X32" s="67"/>
      <c r="Y32" s="67"/>
      <c r="Z32" s="67"/>
      <c r="AA32" s="68"/>
    </row>
    <row r="33" spans="1:27" ht="30" customHeight="1" thickBot="1" x14ac:dyDescent="0.25">
      <c r="A33" s="36" t="s">
        <v>26</v>
      </c>
      <c r="B33" s="91">
        <v>1</v>
      </c>
      <c r="C33" s="92"/>
      <c r="D33" s="92"/>
      <c r="E33" s="92"/>
      <c r="F33" s="92"/>
      <c r="G33" s="92"/>
      <c r="H33" s="92"/>
      <c r="I33" s="92"/>
      <c r="J33" s="92"/>
      <c r="K33" s="92"/>
      <c r="L33" s="92"/>
      <c r="M33" s="92"/>
      <c r="N33" s="92"/>
      <c r="O33" s="92"/>
      <c r="P33" s="92"/>
      <c r="Q33" s="92"/>
      <c r="R33" s="92"/>
      <c r="S33" s="92"/>
      <c r="T33" s="92"/>
      <c r="U33" s="92"/>
      <c r="V33" s="92"/>
      <c r="W33" s="92"/>
      <c r="X33" s="92"/>
      <c r="Y33" s="92"/>
      <c r="Z33" s="92"/>
      <c r="AA33" s="93"/>
    </row>
    <row r="34" spans="1:27" ht="24.95" customHeight="1" x14ac:dyDescent="0.2">
      <c r="A34" s="70" t="s">
        <v>27</v>
      </c>
      <c r="B34" s="94"/>
      <c r="C34" s="95"/>
      <c r="D34" s="95"/>
      <c r="E34" s="95"/>
      <c r="F34" s="95"/>
      <c r="G34" s="95"/>
      <c r="H34" s="95"/>
      <c r="I34" s="95"/>
      <c r="J34" s="95"/>
      <c r="K34" s="95"/>
      <c r="L34" s="95"/>
      <c r="M34" s="95"/>
      <c r="N34" s="95"/>
      <c r="O34" s="95"/>
      <c r="P34" s="95"/>
      <c r="Q34" s="95"/>
      <c r="R34" s="95"/>
      <c r="S34" s="95"/>
      <c r="T34" s="95"/>
      <c r="U34" s="95"/>
      <c r="V34" s="95"/>
      <c r="W34" s="95"/>
      <c r="X34" s="95"/>
      <c r="Y34" s="95"/>
      <c r="Z34" s="96"/>
      <c r="AA34" s="74">
        <f t="shared" ref="AA34:AA39" si="5">SUM(B34:Z34)</f>
        <v>0</v>
      </c>
    </row>
    <row r="35" spans="1:27" ht="24.95" customHeight="1" x14ac:dyDescent="0.2">
      <c r="A35" s="97" t="s">
        <v>28</v>
      </c>
      <c r="B35" s="98"/>
      <c r="C35" s="99"/>
      <c r="D35" s="99"/>
      <c r="E35" s="99"/>
      <c r="F35" s="99"/>
      <c r="G35" s="99"/>
      <c r="H35" s="99"/>
      <c r="I35" s="99"/>
      <c r="J35" s="99"/>
      <c r="K35" s="99"/>
      <c r="L35" s="99"/>
      <c r="M35" s="99"/>
      <c r="N35" s="99"/>
      <c r="O35" s="99"/>
      <c r="P35" s="99"/>
      <c r="Q35" s="99"/>
      <c r="R35" s="99"/>
      <c r="S35" s="99"/>
      <c r="T35" s="99"/>
      <c r="U35" s="99"/>
      <c r="V35" s="99"/>
      <c r="W35" s="99"/>
      <c r="X35" s="99"/>
      <c r="Y35" s="99"/>
      <c r="Z35" s="100"/>
      <c r="AA35" s="79">
        <f t="shared" si="5"/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>
        <v>30.7</v>
      </c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30.7</v>
      </c>
    </row>
    <row r="39" spans="1:27" ht="30" customHeight="1" thickBot="1" x14ac:dyDescent="0.25">
      <c r="A39" s="86" t="s">
        <v>32</v>
      </c>
      <c r="B39" s="87" t="str">
        <f t="shared" ref="B39:Z39" si="6">IF(LEN(B$2)&gt;0,SUM(B34:B38),"")</f>
        <v/>
      </c>
      <c r="C39" s="88" t="str">
        <f t="shared" si="6"/>
        <v/>
      </c>
      <c r="D39" s="88" t="str">
        <f t="shared" si="6"/>
        <v/>
      </c>
      <c r="E39" s="88" t="str">
        <f t="shared" si="6"/>
        <v/>
      </c>
      <c r="F39" s="88" t="str">
        <f t="shared" si="6"/>
        <v/>
      </c>
      <c r="G39" s="88" t="str">
        <f t="shared" si="6"/>
        <v/>
      </c>
      <c r="H39" s="88" t="str">
        <f t="shared" si="6"/>
        <v/>
      </c>
      <c r="I39" s="88" t="str">
        <f t="shared" si="6"/>
        <v/>
      </c>
      <c r="J39" s="88" t="str">
        <f t="shared" si="6"/>
        <v/>
      </c>
      <c r="K39" s="88" t="str">
        <f t="shared" si="6"/>
        <v/>
      </c>
      <c r="L39" s="88" t="str">
        <f t="shared" si="6"/>
        <v/>
      </c>
      <c r="M39" s="88" t="str">
        <f t="shared" si="6"/>
        <v/>
      </c>
      <c r="N39" s="88">
        <f t="shared" si="6"/>
        <v>0</v>
      </c>
      <c r="O39" s="88">
        <f t="shared" si="6"/>
        <v>0</v>
      </c>
      <c r="P39" s="88">
        <f t="shared" si="6"/>
        <v>0</v>
      </c>
      <c r="Q39" s="88">
        <f t="shared" si="6"/>
        <v>30.7</v>
      </c>
      <c r="R39" s="88">
        <f t="shared" si="6"/>
        <v>0</v>
      </c>
      <c r="S39" s="88">
        <f t="shared" si="6"/>
        <v>0</v>
      </c>
      <c r="T39" s="88">
        <f t="shared" si="6"/>
        <v>0</v>
      </c>
      <c r="U39" s="88">
        <f t="shared" si="6"/>
        <v>0</v>
      </c>
      <c r="V39" s="88">
        <f t="shared" si="6"/>
        <v>0</v>
      </c>
      <c r="W39" s="88">
        <f t="shared" si="6"/>
        <v>0</v>
      </c>
      <c r="X39" s="88">
        <f t="shared" si="6"/>
        <v>0</v>
      </c>
      <c r="Y39" s="88">
        <f t="shared" si="6"/>
        <v>0</v>
      </c>
      <c r="Z39" s="89" t="str">
        <f t="shared" si="6"/>
        <v/>
      </c>
      <c r="AA39" s="90">
        <f t="shared" si="5"/>
        <v>30.7</v>
      </c>
    </row>
    <row r="40" spans="1:27" ht="18" customHeight="1" thickBot="1" x14ac:dyDescent="0.25">
      <c r="A40" s="101"/>
      <c r="B40" s="102"/>
      <c r="C40" s="102"/>
      <c r="D40" s="102"/>
      <c r="E40" s="102"/>
      <c r="F40" s="102"/>
      <c r="G40" s="102"/>
      <c r="H40" s="102"/>
      <c r="I40" s="102"/>
      <c r="J40" s="102"/>
      <c r="K40" s="102"/>
      <c r="L40" s="102"/>
      <c r="M40" s="102"/>
      <c r="N40" s="102"/>
      <c r="O40" s="102"/>
      <c r="P40" s="102"/>
      <c r="Q40" s="102"/>
      <c r="R40" s="102"/>
      <c r="S40" s="102"/>
      <c r="T40" s="102"/>
      <c r="U40" s="102"/>
      <c r="V40" s="102"/>
      <c r="W40" s="102"/>
      <c r="X40" s="102"/>
      <c r="Y40" s="102"/>
      <c r="Z40" s="102"/>
      <c r="AA40" s="103"/>
    </row>
    <row r="41" spans="1:27" ht="30" customHeight="1" thickBot="1" x14ac:dyDescent="0.25">
      <c r="A41" s="36" t="s">
        <v>33</v>
      </c>
      <c r="B41" s="91">
        <v>1</v>
      </c>
      <c r="C41" s="92"/>
      <c r="D41" s="92"/>
      <c r="E41" s="92"/>
      <c r="F41" s="92"/>
      <c r="G41" s="92"/>
      <c r="H41" s="92"/>
      <c r="I41" s="92"/>
      <c r="J41" s="92"/>
      <c r="K41" s="92"/>
      <c r="L41" s="92"/>
      <c r="M41" s="92"/>
      <c r="N41" s="92"/>
      <c r="O41" s="92"/>
      <c r="P41" s="92"/>
      <c r="Q41" s="92"/>
      <c r="R41" s="92"/>
      <c r="S41" s="92"/>
      <c r="T41" s="92"/>
      <c r="U41" s="92"/>
      <c r="V41" s="92"/>
      <c r="W41" s="92"/>
      <c r="X41" s="92"/>
      <c r="Y41" s="92"/>
      <c r="Z41" s="92"/>
      <c r="AA41" s="93"/>
    </row>
    <row r="42" spans="1:27" ht="24.95" customHeight="1" x14ac:dyDescent="0.2">
      <c r="A42" s="70" t="s">
        <v>27</v>
      </c>
      <c r="B42" s="94"/>
      <c r="C42" s="95"/>
      <c r="D42" s="95"/>
      <c r="E42" s="95"/>
      <c r="F42" s="95"/>
      <c r="G42" s="95"/>
      <c r="H42" s="95"/>
      <c r="I42" s="95"/>
      <c r="J42" s="95"/>
      <c r="K42" s="95"/>
      <c r="L42" s="95"/>
      <c r="M42" s="95"/>
      <c r="N42" s="95"/>
      <c r="O42" s="95"/>
      <c r="P42" s="95"/>
      <c r="Q42" s="95"/>
      <c r="R42" s="95"/>
      <c r="S42" s="95"/>
      <c r="T42" s="95"/>
      <c r="U42" s="95"/>
      <c r="V42" s="95"/>
      <c r="W42" s="95"/>
      <c r="X42" s="95"/>
      <c r="Y42" s="95"/>
      <c r="Z42" s="96"/>
      <c r="AA42" s="74">
        <f t="shared" ref="AA42:AA48" si="7">SUM(B42:Z42)</f>
        <v>0</v>
      </c>
    </row>
    <row r="43" spans="1:27" ht="24.95" customHeight="1" x14ac:dyDescent="0.2">
      <c r="A43" s="97" t="s">
        <v>28</v>
      </c>
      <c r="B43" s="98"/>
      <c r="C43" s="99"/>
      <c r="D43" s="99"/>
      <c r="E43" s="99"/>
      <c r="F43" s="99"/>
      <c r="G43" s="99"/>
      <c r="H43" s="99"/>
      <c r="I43" s="99"/>
      <c r="J43" s="99"/>
      <c r="K43" s="99"/>
      <c r="L43" s="99"/>
      <c r="M43" s="99"/>
      <c r="N43" s="99"/>
      <c r="O43" s="99"/>
      <c r="P43" s="99"/>
      <c r="Q43" s="99"/>
      <c r="R43" s="99"/>
      <c r="S43" s="99"/>
      <c r="T43" s="99"/>
      <c r="U43" s="99"/>
      <c r="V43" s="99"/>
      <c r="W43" s="99"/>
      <c r="X43" s="99"/>
      <c r="Y43" s="99"/>
      <c r="Z43" s="100"/>
      <c r="AA43" s="79">
        <f t="shared" si="7"/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>
        <v>30.7</v>
      </c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30.7</v>
      </c>
    </row>
    <row r="47" spans="1:27" ht="24.95" customHeight="1" x14ac:dyDescent="0.2">
      <c r="A47" s="85" t="s">
        <v>34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30" customHeight="1" thickBot="1" x14ac:dyDescent="0.25">
      <c r="A48" s="86" t="s">
        <v>35</v>
      </c>
      <c r="B48" s="87" t="str">
        <f>IF(LEN(B$2)&gt;0,SUM(B42:B47),"")</f>
        <v/>
      </c>
      <c r="C48" s="88" t="str">
        <f t="shared" ref="C48:Z48" si="8">IF(LEN(C$2)&gt;0,SUM(C42:C47),"")</f>
        <v/>
      </c>
      <c r="D48" s="88" t="str">
        <f t="shared" si="8"/>
        <v/>
      </c>
      <c r="E48" s="88" t="str">
        <f t="shared" si="8"/>
        <v/>
      </c>
      <c r="F48" s="88" t="str">
        <f t="shared" si="8"/>
        <v/>
      </c>
      <c r="G48" s="88" t="str">
        <f t="shared" si="8"/>
        <v/>
      </c>
      <c r="H48" s="88" t="str">
        <f t="shared" si="8"/>
        <v/>
      </c>
      <c r="I48" s="88" t="str">
        <f t="shared" si="8"/>
        <v/>
      </c>
      <c r="J48" s="88" t="str">
        <f t="shared" si="8"/>
        <v/>
      </c>
      <c r="K48" s="88" t="str">
        <f t="shared" si="8"/>
        <v/>
      </c>
      <c r="L48" s="88" t="str">
        <f t="shared" si="8"/>
        <v/>
      </c>
      <c r="M48" s="88" t="str">
        <f t="shared" si="8"/>
        <v/>
      </c>
      <c r="N48" s="88">
        <f t="shared" si="8"/>
        <v>0</v>
      </c>
      <c r="O48" s="88">
        <f t="shared" si="8"/>
        <v>0</v>
      </c>
      <c r="P48" s="88">
        <f t="shared" si="8"/>
        <v>0</v>
      </c>
      <c r="Q48" s="88">
        <f t="shared" si="8"/>
        <v>30.7</v>
      </c>
      <c r="R48" s="88">
        <f t="shared" si="8"/>
        <v>0</v>
      </c>
      <c r="S48" s="88">
        <f t="shared" si="8"/>
        <v>0</v>
      </c>
      <c r="T48" s="88">
        <f t="shared" si="8"/>
        <v>0</v>
      </c>
      <c r="U48" s="88">
        <f t="shared" si="8"/>
        <v>0</v>
      </c>
      <c r="V48" s="88">
        <f t="shared" si="8"/>
        <v>0</v>
      </c>
      <c r="W48" s="88">
        <f t="shared" si="8"/>
        <v>0</v>
      </c>
      <c r="X48" s="88">
        <f t="shared" si="8"/>
        <v>0</v>
      </c>
      <c r="Y48" s="88">
        <f t="shared" si="8"/>
        <v>0</v>
      </c>
      <c r="Z48" s="89" t="str">
        <f t="shared" si="8"/>
        <v/>
      </c>
      <c r="AA48" s="90">
        <f t="shared" si="7"/>
        <v>30.7</v>
      </c>
    </row>
    <row r="49" spans="1:27" ht="15.95" customHeight="1" thickBot="1" x14ac:dyDescent="0.25"/>
    <row r="50" spans="1:27" ht="30" customHeight="1" thickBot="1" x14ac:dyDescent="0.25">
      <c r="A50" s="69"/>
      <c r="B50" s="7" t="str">
        <f>IF(LEN(B$2)&gt;0,B$2,"")</f>
        <v/>
      </c>
      <c r="C50" s="8" t="str">
        <f t="shared" ref="C50:Z50" si="9">IF(LEN(C$2)&gt;0,C$2,"")</f>
        <v/>
      </c>
      <c r="D50" s="8" t="str">
        <f t="shared" si="9"/>
        <v/>
      </c>
      <c r="E50" s="8" t="str">
        <f t="shared" si="9"/>
        <v/>
      </c>
      <c r="F50" s="8" t="str">
        <f t="shared" si="9"/>
        <v/>
      </c>
      <c r="G50" s="8" t="str">
        <f t="shared" si="9"/>
        <v/>
      </c>
      <c r="H50" s="8" t="str">
        <f t="shared" si="9"/>
        <v/>
      </c>
      <c r="I50" s="8" t="str">
        <f t="shared" si="9"/>
        <v/>
      </c>
      <c r="J50" s="8" t="str">
        <f t="shared" si="9"/>
        <v/>
      </c>
      <c r="K50" s="8" t="str">
        <f t="shared" si="9"/>
        <v/>
      </c>
      <c r="L50" s="8" t="str">
        <f t="shared" si="9"/>
        <v/>
      </c>
      <c r="M50" s="8" t="str">
        <f t="shared" si="9"/>
        <v/>
      </c>
      <c r="N50" s="8">
        <f t="shared" si="9"/>
        <v>13</v>
      </c>
      <c r="O50" s="8">
        <f t="shared" si="9"/>
        <v>14</v>
      </c>
      <c r="P50" s="8">
        <f t="shared" si="9"/>
        <v>15</v>
      </c>
      <c r="Q50" s="8">
        <f t="shared" si="9"/>
        <v>16</v>
      </c>
      <c r="R50" s="8">
        <f t="shared" si="9"/>
        <v>17</v>
      </c>
      <c r="S50" s="8">
        <f t="shared" si="9"/>
        <v>18</v>
      </c>
      <c r="T50" s="8">
        <f t="shared" si="9"/>
        <v>19</v>
      </c>
      <c r="U50" s="8">
        <f t="shared" si="9"/>
        <v>20</v>
      </c>
      <c r="V50" s="8">
        <f t="shared" si="9"/>
        <v>21</v>
      </c>
      <c r="W50" s="8">
        <f t="shared" si="9"/>
        <v>22</v>
      </c>
      <c r="X50" s="8">
        <f t="shared" si="9"/>
        <v>23</v>
      </c>
      <c r="Y50" s="9">
        <f t="shared" si="9"/>
        <v>24</v>
      </c>
      <c r="Z50" s="10" t="str">
        <f t="shared" si="9"/>
        <v/>
      </c>
      <c r="AA50" s="11" t="s">
        <v>1</v>
      </c>
    </row>
    <row r="51" spans="1:27" ht="24.95" customHeight="1" thickBot="1" x14ac:dyDescent="0.25">
      <c r="A51" s="86" t="s">
        <v>25</v>
      </c>
      <c r="B51" s="87" t="str">
        <f t="shared" ref="B51:Z51" si="10">IF(LEN(B$2)&gt;0,B16+B25+B39,"")</f>
        <v/>
      </c>
      <c r="C51" s="88" t="str">
        <f t="shared" si="10"/>
        <v/>
      </c>
      <c r="D51" s="88" t="str">
        <f t="shared" si="10"/>
        <v/>
      </c>
      <c r="E51" s="88" t="str">
        <f t="shared" si="10"/>
        <v/>
      </c>
      <c r="F51" s="88" t="str">
        <f t="shared" si="10"/>
        <v/>
      </c>
      <c r="G51" s="88" t="str">
        <f t="shared" si="10"/>
        <v/>
      </c>
      <c r="H51" s="88" t="str">
        <f t="shared" si="10"/>
        <v/>
      </c>
      <c r="I51" s="88" t="str">
        <f t="shared" si="10"/>
        <v/>
      </c>
      <c r="J51" s="88" t="str">
        <f t="shared" si="10"/>
        <v/>
      </c>
      <c r="K51" s="88" t="str">
        <f t="shared" si="10"/>
        <v/>
      </c>
      <c r="L51" s="88" t="str">
        <f t="shared" si="10"/>
        <v/>
      </c>
      <c r="M51" s="88" t="str">
        <f t="shared" si="10"/>
        <v/>
      </c>
      <c r="N51" s="88">
        <f t="shared" si="10"/>
        <v>26.136000000000003</v>
      </c>
      <c r="O51" s="88">
        <f t="shared" si="10"/>
        <v>37.771999999999998</v>
      </c>
      <c r="P51" s="88">
        <f t="shared" si="10"/>
        <v>37.906000000000006</v>
      </c>
      <c r="Q51" s="88">
        <f t="shared" si="10"/>
        <v>59.573999999999998</v>
      </c>
      <c r="R51" s="88">
        <f t="shared" si="10"/>
        <v>42.826000000000001</v>
      </c>
      <c r="S51" s="88">
        <f t="shared" si="10"/>
        <v>24.552</v>
      </c>
      <c r="T51" s="88">
        <f t="shared" si="10"/>
        <v>24.923999999999999</v>
      </c>
      <c r="U51" s="88">
        <f t="shared" si="10"/>
        <v>65.460000000000008</v>
      </c>
      <c r="V51" s="88">
        <f t="shared" si="10"/>
        <v>39.697000000000003</v>
      </c>
      <c r="W51" s="88">
        <f t="shared" si="10"/>
        <v>30.485999999999997</v>
      </c>
      <c r="X51" s="88">
        <f t="shared" si="10"/>
        <v>32.670999999999999</v>
      </c>
      <c r="Y51" s="88">
        <f t="shared" si="10"/>
        <v>37.403999999999996</v>
      </c>
      <c r="Z51" s="89" t="str">
        <f t="shared" si="10"/>
        <v/>
      </c>
      <c r="AA51" s="104">
        <f>SUM(B51:Z51)</f>
        <v>459.40799999999996</v>
      </c>
    </row>
  </sheetData>
  <mergeCells count="11">
    <mergeCell ref="B26:AA26"/>
    <mergeCell ref="B27:Z27"/>
    <mergeCell ref="B32:AA32"/>
    <mergeCell ref="B33:AA33"/>
    <mergeCell ref="B41:AA41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6" fitToHeight="2" orientation="landscape" horizontalDpi="300" verticalDpi="300" r:id="rId1"/>
  <headerFooter>
    <oddHeader>&amp;L&amp;A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AA51"/>
  <sheetViews>
    <sheetView showGridLines="0" zoomScale="75" zoomScaleNormal="75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B10" sqref="B10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51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45311</v>
      </c>
      <c r="B2" s="105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36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26.097999999999999</v>
      </c>
      <c r="O4" s="18">
        <v>37.789000000000001</v>
      </c>
      <c r="P4" s="18">
        <v>37.905999999999999</v>
      </c>
      <c r="Q4" s="18">
        <v>59.576999999999998</v>
      </c>
      <c r="R4" s="18">
        <v>42.826000000000001</v>
      </c>
      <c r="S4" s="18">
        <v>24.552</v>
      </c>
      <c r="T4" s="18">
        <v>24.962</v>
      </c>
      <c r="U4" s="18">
        <v>65.424999999999983</v>
      </c>
      <c r="V4" s="18">
        <v>39.697000000000003</v>
      </c>
      <c r="W4" s="18">
        <v>30.485999999999997</v>
      </c>
      <c r="X4" s="18">
        <v>32.670999999999999</v>
      </c>
      <c r="Y4" s="18">
        <v>37.436</v>
      </c>
      <c r="Z4" s="19"/>
      <c r="AA4" s="20">
        <f>SUM(B4:Z4)</f>
        <v>459.42499999999995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96.62</v>
      </c>
      <c r="O7" s="28">
        <v>96.6</v>
      </c>
      <c r="P7" s="28">
        <v>97.05</v>
      </c>
      <c r="Q7" s="28">
        <v>91.61</v>
      </c>
      <c r="R7" s="28">
        <v>102.49</v>
      </c>
      <c r="S7" s="28">
        <v>110</v>
      </c>
      <c r="T7" s="28">
        <v>111.32</v>
      </c>
      <c r="U7" s="28">
        <v>103.69</v>
      </c>
      <c r="V7" s="28">
        <v>91.75</v>
      </c>
      <c r="W7" s="28">
        <v>88.67</v>
      </c>
      <c r="X7" s="28">
        <v>85.37</v>
      </c>
      <c r="Y7" s="28">
        <v>83.1</v>
      </c>
      <c r="Z7" s="29"/>
      <c r="AA7" s="30">
        <f>IF(SUM(B7:Z7)&lt;&gt;0,AVERAGEIF(B7:Z7,"&lt;&gt;"""),"")</f>
        <v>96.522499999999994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>
        <v>20.564</v>
      </c>
      <c r="V12" s="52"/>
      <c r="W12" s="52"/>
      <c r="X12" s="52"/>
      <c r="Y12" s="52"/>
      <c r="Z12" s="53"/>
      <c r="AA12" s="54">
        <f t="shared" si="0"/>
        <v>20.564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2.81</v>
      </c>
      <c r="O14" s="57"/>
      <c r="P14" s="57">
        <v>5.2050000000000001</v>
      </c>
      <c r="Q14" s="57">
        <v>0.4</v>
      </c>
      <c r="R14" s="57">
        <v>5.57</v>
      </c>
      <c r="S14" s="57"/>
      <c r="T14" s="57"/>
      <c r="U14" s="57"/>
      <c r="V14" s="57"/>
      <c r="W14" s="57">
        <v>8.4580000000000002</v>
      </c>
      <c r="X14" s="57">
        <v>10.593</v>
      </c>
      <c r="Y14" s="57"/>
      <c r="Z14" s="58"/>
      <c r="AA14" s="59">
        <f t="shared" si="0"/>
        <v>33.036000000000001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>IF(LEN(B$2)&gt;0,SUM(B10:B15),"")</f>
        <v/>
      </c>
      <c r="C16" s="62" t="str">
        <f t="shared" ref="C16:Z16" si="1">IF(LEN(C$2)&gt;0,SUM(C10:C15),"")</f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2.81</v>
      </c>
      <c r="O16" s="62">
        <f t="shared" si="1"/>
        <v>0</v>
      </c>
      <c r="P16" s="62">
        <f t="shared" si="1"/>
        <v>5.2050000000000001</v>
      </c>
      <c r="Q16" s="62">
        <f t="shared" si="1"/>
        <v>0.4</v>
      </c>
      <c r="R16" s="62">
        <f t="shared" si="1"/>
        <v>5.57</v>
      </c>
      <c r="S16" s="62">
        <f t="shared" si="1"/>
        <v>0</v>
      </c>
      <c r="T16" s="62">
        <f t="shared" si="1"/>
        <v>0</v>
      </c>
      <c r="U16" s="62">
        <f t="shared" si="1"/>
        <v>20.564</v>
      </c>
      <c r="V16" s="62">
        <f t="shared" si="1"/>
        <v>0</v>
      </c>
      <c r="W16" s="62">
        <f t="shared" si="1"/>
        <v>8.4580000000000002</v>
      </c>
      <c r="X16" s="62">
        <f t="shared" si="1"/>
        <v>10.593</v>
      </c>
      <c r="Y16" s="62">
        <f t="shared" si="1"/>
        <v>0</v>
      </c>
      <c r="Z16" s="63" t="str">
        <f t="shared" si="1"/>
        <v/>
      </c>
      <c r="AA16" s="64">
        <f>SUM(AA10:AA15)</f>
        <v>53.6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4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>
        <v>2.504</v>
      </c>
      <c r="O20" s="77"/>
      <c r="P20" s="77">
        <v>4.5100000000000007</v>
      </c>
      <c r="Q20" s="77">
        <v>7.9130000000000003</v>
      </c>
      <c r="R20" s="77">
        <v>6.4240000000000004</v>
      </c>
      <c r="S20" s="77">
        <v>2.7370000000000001</v>
      </c>
      <c r="T20" s="77">
        <v>2.6040000000000001</v>
      </c>
      <c r="U20" s="77">
        <v>2.5550000000000002</v>
      </c>
      <c r="V20" s="77">
        <v>2.5030000000000001</v>
      </c>
      <c r="W20" s="77">
        <v>6.6449999999999996</v>
      </c>
      <c r="X20" s="77">
        <v>7.4830000000000005</v>
      </c>
      <c r="Y20" s="77">
        <v>2.2639999999999998</v>
      </c>
      <c r="Z20" s="78"/>
      <c r="AA20" s="79">
        <f t="shared" si="2"/>
        <v>48.142000000000003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>
        <v>18.584</v>
      </c>
      <c r="O21" s="81">
        <v>0.189</v>
      </c>
      <c r="P21" s="81">
        <v>28.191000000000003</v>
      </c>
      <c r="Q21" s="81">
        <v>51.263999999999996</v>
      </c>
      <c r="R21" s="81">
        <v>30.832000000000001</v>
      </c>
      <c r="S21" s="81">
        <v>21.815000000000001</v>
      </c>
      <c r="T21" s="81">
        <v>15.358000000000001</v>
      </c>
      <c r="U21" s="81">
        <v>15.905999999999999</v>
      </c>
      <c r="V21" s="81">
        <v>37.194000000000003</v>
      </c>
      <c r="W21" s="81">
        <v>15.382999999999999</v>
      </c>
      <c r="X21" s="81">
        <v>14.594999999999999</v>
      </c>
      <c r="Y21" s="81">
        <v>15.272</v>
      </c>
      <c r="Z21" s="78"/>
      <c r="AA21" s="79">
        <f t="shared" si="2"/>
        <v>264.58300000000003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30" customHeight="1" thickBot="1" x14ac:dyDescent="0.25">
      <c r="A25" s="86" t="s">
        <v>20</v>
      </c>
      <c r="B25" s="87">
        <f t="shared" ref="B25:AA25" si="3">SUM(B19:B24)</f>
        <v>0</v>
      </c>
      <c r="C25" s="88">
        <f t="shared" si="3"/>
        <v>0</v>
      </c>
      <c r="D25" s="88">
        <f t="shared" si="3"/>
        <v>0</v>
      </c>
      <c r="E25" s="88">
        <f t="shared" si="3"/>
        <v>0</v>
      </c>
      <c r="F25" s="88">
        <f t="shared" si="3"/>
        <v>0</v>
      </c>
      <c r="G25" s="88">
        <f t="shared" si="3"/>
        <v>0</v>
      </c>
      <c r="H25" s="88">
        <f t="shared" si="3"/>
        <v>0</v>
      </c>
      <c r="I25" s="88">
        <f t="shared" si="3"/>
        <v>0</v>
      </c>
      <c r="J25" s="88">
        <f t="shared" si="3"/>
        <v>0</v>
      </c>
      <c r="K25" s="88">
        <f t="shared" si="3"/>
        <v>0</v>
      </c>
      <c r="L25" s="88">
        <f t="shared" si="3"/>
        <v>0</v>
      </c>
      <c r="M25" s="88">
        <f t="shared" si="3"/>
        <v>0</v>
      </c>
      <c r="N25" s="88">
        <f t="shared" si="3"/>
        <v>21.088000000000001</v>
      </c>
      <c r="O25" s="88">
        <f t="shared" si="3"/>
        <v>0.189</v>
      </c>
      <c r="P25" s="88">
        <f t="shared" si="3"/>
        <v>32.701000000000001</v>
      </c>
      <c r="Q25" s="88">
        <f t="shared" si="3"/>
        <v>59.176999999999992</v>
      </c>
      <c r="R25" s="88">
        <f t="shared" si="3"/>
        <v>37.256</v>
      </c>
      <c r="S25" s="88">
        <f t="shared" si="3"/>
        <v>24.552</v>
      </c>
      <c r="T25" s="88">
        <f t="shared" si="3"/>
        <v>17.962</v>
      </c>
      <c r="U25" s="88">
        <f t="shared" si="3"/>
        <v>18.460999999999999</v>
      </c>
      <c r="V25" s="88">
        <f t="shared" si="3"/>
        <v>39.697000000000003</v>
      </c>
      <c r="W25" s="88">
        <f t="shared" si="3"/>
        <v>22.027999999999999</v>
      </c>
      <c r="X25" s="88">
        <f t="shared" si="3"/>
        <v>22.077999999999999</v>
      </c>
      <c r="Y25" s="88">
        <f t="shared" si="3"/>
        <v>17.536000000000001</v>
      </c>
      <c r="Z25" s="89">
        <f t="shared" si="3"/>
        <v>0</v>
      </c>
      <c r="AA25" s="90">
        <f t="shared" si="3"/>
        <v>312.72500000000002</v>
      </c>
    </row>
    <row r="26" spans="1:27" ht="18" customHeight="1" thickBot="1" x14ac:dyDescent="0.25">
      <c r="A26" s="65"/>
      <c r="B26" s="66"/>
      <c r="C26" s="67"/>
      <c r="D26" s="67"/>
      <c r="E26" s="67"/>
      <c r="F26" s="67"/>
      <c r="G26" s="67"/>
      <c r="H26" s="67"/>
      <c r="I26" s="67"/>
      <c r="J26" s="67"/>
      <c r="K26" s="67"/>
      <c r="L26" s="67"/>
      <c r="M26" s="67"/>
      <c r="N26" s="67"/>
      <c r="O26" s="67"/>
      <c r="P26" s="67"/>
      <c r="Q26" s="67"/>
      <c r="R26" s="67"/>
      <c r="S26" s="67"/>
      <c r="T26" s="67"/>
      <c r="U26" s="67"/>
      <c r="V26" s="67"/>
      <c r="W26" s="67"/>
      <c r="X26" s="67"/>
      <c r="Y26" s="67"/>
      <c r="Z26" s="67"/>
      <c r="AA26" s="68"/>
    </row>
    <row r="27" spans="1:27" ht="30" customHeight="1" thickBot="1" x14ac:dyDescent="0.25">
      <c r="A27" s="69" t="s">
        <v>37</v>
      </c>
      <c r="B27" s="37"/>
      <c r="C27" s="38"/>
      <c r="D27" s="38"/>
      <c r="E27" s="38"/>
      <c r="F27" s="38"/>
      <c r="G27" s="38"/>
      <c r="H27" s="38"/>
      <c r="I27" s="38"/>
      <c r="J27" s="38"/>
      <c r="K27" s="38"/>
      <c r="L27" s="38"/>
      <c r="M27" s="38"/>
      <c r="N27" s="38"/>
      <c r="O27" s="38"/>
      <c r="P27" s="38"/>
      <c r="Q27" s="38"/>
      <c r="R27" s="38"/>
      <c r="S27" s="38"/>
      <c r="T27" s="38"/>
      <c r="U27" s="38"/>
      <c r="V27" s="38"/>
      <c r="W27" s="38"/>
      <c r="X27" s="38"/>
      <c r="Y27" s="38"/>
      <c r="Z27" s="39"/>
      <c r="AA27" s="11" t="s">
        <v>1</v>
      </c>
    </row>
    <row r="28" spans="1:27" ht="24.95" customHeight="1" x14ac:dyDescent="0.2">
      <c r="A28" s="70" t="s">
        <v>22</v>
      </c>
      <c r="B28" s="71"/>
      <c r="C28" s="72"/>
      <c r="D28" s="72"/>
      <c r="E28" s="72"/>
      <c r="F28" s="72"/>
      <c r="G28" s="72"/>
      <c r="H28" s="72"/>
      <c r="I28" s="72"/>
      <c r="J28" s="72"/>
      <c r="K28" s="72"/>
      <c r="L28" s="72"/>
      <c r="M28" s="72"/>
      <c r="N28" s="72"/>
      <c r="O28" s="72"/>
      <c r="P28" s="72"/>
      <c r="Q28" s="72"/>
      <c r="R28" s="72"/>
      <c r="S28" s="72"/>
      <c r="T28" s="72"/>
      <c r="U28" s="72"/>
      <c r="V28" s="72"/>
      <c r="W28" s="72"/>
      <c r="X28" s="72"/>
      <c r="Y28" s="72"/>
      <c r="Z28" s="73"/>
      <c r="AA28" s="74">
        <f>SUM(B28:Z28)</f>
        <v>0</v>
      </c>
    </row>
    <row r="29" spans="1:27" ht="24.95" customHeight="1" x14ac:dyDescent="0.2">
      <c r="A29" s="75" t="s">
        <v>23</v>
      </c>
      <c r="B29" s="76"/>
      <c r="C29" s="77"/>
      <c r="D29" s="77"/>
      <c r="E29" s="77"/>
      <c r="F29" s="77"/>
      <c r="G29" s="77"/>
      <c r="H29" s="77"/>
      <c r="I29" s="77"/>
      <c r="J29" s="77"/>
      <c r="K29" s="77"/>
      <c r="L29" s="77"/>
      <c r="M29" s="77"/>
      <c r="N29" s="77">
        <v>23.898</v>
      </c>
      <c r="O29" s="77">
        <v>0.189</v>
      </c>
      <c r="P29" s="77">
        <v>37.905999999999999</v>
      </c>
      <c r="Q29" s="77">
        <v>59.576999999999998</v>
      </c>
      <c r="R29" s="77">
        <v>42.826000000000001</v>
      </c>
      <c r="S29" s="77">
        <v>24.552</v>
      </c>
      <c r="T29" s="77">
        <v>17.962</v>
      </c>
      <c r="U29" s="77">
        <v>39.024999999999999</v>
      </c>
      <c r="V29" s="77">
        <v>39.697000000000003</v>
      </c>
      <c r="W29" s="77">
        <v>30.486000000000001</v>
      </c>
      <c r="X29" s="77">
        <v>32.670999999999999</v>
      </c>
      <c r="Y29" s="77">
        <v>17.536000000000001</v>
      </c>
      <c r="Z29" s="78"/>
      <c r="AA29" s="79">
        <f>SUM(B29:Z29)</f>
        <v>366.32499999999993</v>
      </c>
    </row>
    <row r="30" spans="1:27" ht="24.95" customHeight="1" x14ac:dyDescent="0.2">
      <c r="A30" s="82" t="s">
        <v>24</v>
      </c>
      <c r="B30" s="80"/>
      <c r="C30" s="81"/>
      <c r="D30" s="81"/>
      <c r="E30" s="81"/>
      <c r="F30" s="81"/>
      <c r="G30" s="81"/>
      <c r="H30" s="81"/>
      <c r="I30" s="81"/>
      <c r="J30" s="81"/>
      <c r="K30" s="81"/>
      <c r="L30" s="81"/>
      <c r="M30" s="81"/>
      <c r="N30" s="81"/>
      <c r="O30" s="81"/>
      <c r="P30" s="81"/>
      <c r="Q30" s="81"/>
      <c r="R30" s="81"/>
      <c r="S30" s="81"/>
      <c r="T30" s="81"/>
      <c r="U30" s="81"/>
      <c r="V30" s="81"/>
      <c r="W30" s="81"/>
      <c r="X30" s="81"/>
      <c r="Y30" s="81"/>
      <c r="Z30" s="83"/>
      <c r="AA30" s="84">
        <f>SUM(B30:Z30)</f>
        <v>0</v>
      </c>
    </row>
    <row r="31" spans="1:27" ht="30" customHeight="1" thickBot="1" x14ac:dyDescent="0.25">
      <c r="A31" s="60" t="s">
        <v>38</v>
      </c>
      <c r="B31" s="61">
        <f t="shared" ref="B31:AA31" si="4">SUM(B28:B30)</f>
        <v>0</v>
      </c>
      <c r="C31" s="62">
        <f t="shared" si="4"/>
        <v>0</v>
      </c>
      <c r="D31" s="62">
        <f t="shared" si="4"/>
        <v>0</v>
      </c>
      <c r="E31" s="62">
        <f t="shared" si="4"/>
        <v>0</v>
      </c>
      <c r="F31" s="62">
        <f t="shared" si="4"/>
        <v>0</v>
      </c>
      <c r="G31" s="62">
        <f t="shared" si="4"/>
        <v>0</v>
      </c>
      <c r="H31" s="62">
        <f t="shared" si="4"/>
        <v>0</v>
      </c>
      <c r="I31" s="62">
        <f t="shared" si="4"/>
        <v>0</v>
      </c>
      <c r="J31" s="62">
        <f t="shared" si="4"/>
        <v>0</v>
      </c>
      <c r="K31" s="62">
        <f t="shared" si="4"/>
        <v>0</v>
      </c>
      <c r="L31" s="62">
        <f t="shared" si="4"/>
        <v>0</v>
      </c>
      <c r="M31" s="62">
        <f t="shared" si="4"/>
        <v>0</v>
      </c>
      <c r="N31" s="62">
        <f t="shared" si="4"/>
        <v>23.898</v>
      </c>
      <c r="O31" s="62">
        <f t="shared" si="4"/>
        <v>0.189</v>
      </c>
      <c r="P31" s="62">
        <f t="shared" si="4"/>
        <v>37.905999999999999</v>
      </c>
      <c r="Q31" s="62">
        <f t="shared" si="4"/>
        <v>59.576999999999998</v>
      </c>
      <c r="R31" s="62">
        <f t="shared" si="4"/>
        <v>42.826000000000001</v>
      </c>
      <c r="S31" s="62">
        <f t="shared" si="4"/>
        <v>24.552</v>
      </c>
      <c r="T31" s="62">
        <f t="shared" si="4"/>
        <v>17.962</v>
      </c>
      <c r="U31" s="62">
        <f t="shared" si="4"/>
        <v>39.024999999999999</v>
      </c>
      <c r="V31" s="62">
        <f t="shared" si="4"/>
        <v>39.697000000000003</v>
      </c>
      <c r="W31" s="62">
        <f t="shared" si="4"/>
        <v>30.486000000000001</v>
      </c>
      <c r="X31" s="62">
        <f t="shared" si="4"/>
        <v>32.670999999999999</v>
      </c>
      <c r="Y31" s="62">
        <f t="shared" si="4"/>
        <v>17.536000000000001</v>
      </c>
      <c r="Z31" s="63">
        <f t="shared" si="4"/>
        <v>0</v>
      </c>
      <c r="AA31" s="64">
        <f t="shared" si="4"/>
        <v>366.32499999999993</v>
      </c>
    </row>
    <row r="32" spans="1:27" ht="18" customHeight="1" thickBot="1" x14ac:dyDescent="0.25">
      <c r="A32" s="65"/>
      <c r="B32" s="66"/>
      <c r="C32" s="67"/>
      <c r="D32" s="67"/>
      <c r="E32" s="67"/>
      <c r="F32" s="67"/>
      <c r="G32" s="67"/>
      <c r="H32" s="67"/>
      <c r="I32" s="67"/>
      <c r="J32" s="67"/>
      <c r="K32" s="67"/>
      <c r="L32" s="67"/>
      <c r="M32" s="67"/>
      <c r="N32" s="67"/>
      <c r="O32" s="67"/>
      <c r="P32" s="67"/>
      <c r="Q32" s="67"/>
      <c r="R32" s="67"/>
      <c r="S32" s="67"/>
      <c r="T32" s="67"/>
      <c r="U32" s="67"/>
      <c r="V32" s="67"/>
      <c r="W32" s="67"/>
      <c r="X32" s="67"/>
      <c r="Y32" s="67"/>
      <c r="Z32" s="67"/>
      <c r="AA32" s="68"/>
    </row>
    <row r="33" spans="1:27" ht="30" customHeight="1" thickBot="1" x14ac:dyDescent="0.25">
      <c r="A33" s="69" t="s">
        <v>39</v>
      </c>
      <c r="B33" s="91">
        <v>1</v>
      </c>
      <c r="C33" s="92"/>
      <c r="D33" s="92"/>
      <c r="E33" s="92"/>
      <c r="F33" s="92"/>
      <c r="G33" s="92"/>
      <c r="H33" s="92"/>
      <c r="I33" s="92"/>
      <c r="J33" s="92"/>
      <c r="K33" s="92"/>
      <c r="L33" s="92"/>
      <c r="M33" s="92"/>
      <c r="N33" s="92"/>
      <c r="O33" s="92"/>
      <c r="P33" s="92"/>
      <c r="Q33" s="92"/>
      <c r="R33" s="92"/>
      <c r="S33" s="92"/>
      <c r="T33" s="92"/>
      <c r="U33" s="92"/>
      <c r="V33" s="92"/>
      <c r="W33" s="92"/>
      <c r="X33" s="92"/>
      <c r="Y33" s="92"/>
      <c r="Z33" s="92"/>
      <c r="AA33" s="93"/>
    </row>
    <row r="34" spans="1:27" ht="24.95" customHeight="1" x14ac:dyDescent="0.2">
      <c r="A34" s="70" t="s">
        <v>40</v>
      </c>
      <c r="B34" s="94"/>
      <c r="C34" s="95"/>
      <c r="D34" s="95"/>
      <c r="E34" s="95"/>
      <c r="F34" s="95"/>
      <c r="G34" s="95"/>
      <c r="H34" s="95"/>
      <c r="I34" s="95"/>
      <c r="J34" s="95"/>
      <c r="K34" s="95"/>
      <c r="L34" s="95"/>
      <c r="M34" s="95"/>
      <c r="N34" s="95"/>
      <c r="O34" s="95"/>
      <c r="P34" s="95"/>
      <c r="Q34" s="95"/>
      <c r="R34" s="95"/>
      <c r="S34" s="95"/>
      <c r="T34" s="95"/>
      <c r="U34" s="95"/>
      <c r="V34" s="95"/>
      <c r="W34" s="95"/>
      <c r="X34" s="95"/>
      <c r="Y34" s="95"/>
      <c r="Z34" s="96"/>
      <c r="AA34" s="74">
        <f t="shared" ref="AA34:AA39" si="5">SUM(B34:Z34)</f>
        <v>0</v>
      </c>
    </row>
    <row r="35" spans="1:27" ht="24.95" customHeight="1" x14ac:dyDescent="0.2">
      <c r="A35" s="97" t="s">
        <v>41</v>
      </c>
      <c r="B35" s="98"/>
      <c r="C35" s="99"/>
      <c r="D35" s="99"/>
      <c r="E35" s="99"/>
      <c r="F35" s="99"/>
      <c r="G35" s="99"/>
      <c r="H35" s="99"/>
      <c r="I35" s="99"/>
      <c r="J35" s="99"/>
      <c r="K35" s="99"/>
      <c r="L35" s="99"/>
      <c r="M35" s="99"/>
      <c r="N35" s="99"/>
      <c r="O35" s="99"/>
      <c r="P35" s="99"/>
      <c r="Q35" s="99"/>
      <c r="R35" s="99"/>
      <c r="S35" s="99"/>
      <c r="T35" s="99"/>
      <c r="U35" s="99"/>
      <c r="V35" s="99"/>
      <c r="W35" s="99"/>
      <c r="X35" s="99"/>
      <c r="Y35" s="99"/>
      <c r="Z35" s="100"/>
      <c r="AA35" s="79">
        <f t="shared" si="5"/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>
        <v>2.2000000000000002</v>
      </c>
      <c r="O38" s="99">
        <v>37.6</v>
      </c>
      <c r="P38" s="99"/>
      <c r="Q38" s="99"/>
      <c r="R38" s="99"/>
      <c r="S38" s="99"/>
      <c r="T38" s="99">
        <v>7</v>
      </c>
      <c r="U38" s="99">
        <v>26.4</v>
      </c>
      <c r="V38" s="99"/>
      <c r="W38" s="99"/>
      <c r="X38" s="99"/>
      <c r="Y38" s="99">
        <v>19.899999999999999</v>
      </c>
      <c r="Z38" s="100"/>
      <c r="AA38" s="79">
        <f t="shared" si="5"/>
        <v>93.1</v>
      </c>
    </row>
    <row r="39" spans="1:27" ht="30" customHeight="1" thickBot="1" x14ac:dyDescent="0.25">
      <c r="A39" s="86" t="s">
        <v>45</v>
      </c>
      <c r="B39" s="87">
        <f t="shared" ref="B39:Z39" si="6">SUM(B34:B38)</f>
        <v>0</v>
      </c>
      <c r="C39" s="88">
        <f t="shared" si="6"/>
        <v>0</v>
      </c>
      <c r="D39" s="88">
        <f t="shared" si="6"/>
        <v>0</v>
      </c>
      <c r="E39" s="88">
        <f t="shared" si="6"/>
        <v>0</v>
      </c>
      <c r="F39" s="88">
        <f t="shared" si="6"/>
        <v>0</v>
      </c>
      <c r="G39" s="88">
        <f t="shared" si="6"/>
        <v>0</v>
      </c>
      <c r="H39" s="88">
        <f t="shared" si="6"/>
        <v>0</v>
      </c>
      <c r="I39" s="88">
        <f t="shared" si="6"/>
        <v>0</v>
      </c>
      <c r="J39" s="88">
        <f t="shared" si="6"/>
        <v>0</v>
      </c>
      <c r="K39" s="88">
        <f t="shared" si="6"/>
        <v>0</v>
      </c>
      <c r="L39" s="88">
        <f t="shared" si="6"/>
        <v>0</v>
      </c>
      <c r="M39" s="88">
        <f t="shared" si="6"/>
        <v>0</v>
      </c>
      <c r="N39" s="88">
        <f t="shared" si="6"/>
        <v>2.2000000000000002</v>
      </c>
      <c r="O39" s="88">
        <f t="shared" si="6"/>
        <v>37.6</v>
      </c>
      <c r="P39" s="88">
        <f t="shared" si="6"/>
        <v>0</v>
      </c>
      <c r="Q39" s="88">
        <f t="shared" si="6"/>
        <v>0</v>
      </c>
      <c r="R39" s="88">
        <f t="shared" si="6"/>
        <v>0</v>
      </c>
      <c r="S39" s="88">
        <f t="shared" si="6"/>
        <v>0</v>
      </c>
      <c r="T39" s="88">
        <f t="shared" si="6"/>
        <v>7</v>
      </c>
      <c r="U39" s="88">
        <f t="shared" si="6"/>
        <v>26.4</v>
      </c>
      <c r="V39" s="88">
        <f t="shared" si="6"/>
        <v>0</v>
      </c>
      <c r="W39" s="88">
        <f t="shared" si="6"/>
        <v>0</v>
      </c>
      <c r="X39" s="88">
        <f t="shared" si="6"/>
        <v>0</v>
      </c>
      <c r="Y39" s="88">
        <f t="shared" si="6"/>
        <v>19.899999999999999</v>
      </c>
      <c r="Z39" s="89">
        <f t="shared" si="6"/>
        <v>0</v>
      </c>
      <c r="AA39" s="90">
        <f t="shared" si="5"/>
        <v>93.1</v>
      </c>
    </row>
    <row r="40" spans="1:27" ht="18" customHeight="1" thickBot="1" x14ac:dyDescent="0.25">
      <c r="A40" s="101"/>
      <c r="B40" s="102"/>
      <c r="C40" s="102"/>
      <c r="D40" s="102"/>
      <c r="E40" s="102"/>
      <c r="F40" s="102"/>
      <c r="G40" s="102"/>
      <c r="H40" s="102"/>
      <c r="I40" s="102"/>
      <c r="J40" s="102"/>
      <c r="K40" s="102"/>
      <c r="L40" s="102"/>
      <c r="M40" s="102"/>
      <c r="N40" s="102"/>
      <c r="O40" s="102"/>
      <c r="P40" s="102"/>
      <c r="Q40" s="102"/>
      <c r="R40" s="102"/>
      <c r="S40" s="102"/>
      <c r="T40" s="102"/>
      <c r="U40" s="102"/>
      <c r="V40" s="102"/>
      <c r="W40" s="102"/>
      <c r="X40" s="102"/>
      <c r="Y40" s="102"/>
      <c r="Z40" s="102"/>
      <c r="AA40" s="103"/>
    </row>
    <row r="41" spans="1:27" ht="30" customHeight="1" thickBot="1" x14ac:dyDescent="0.25">
      <c r="A41" s="69" t="s">
        <v>46</v>
      </c>
      <c r="B41" s="91">
        <v>1</v>
      </c>
      <c r="C41" s="92"/>
      <c r="D41" s="92"/>
      <c r="E41" s="92"/>
      <c r="F41" s="92"/>
      <c r="G41" s="92"/>
      <c r="H41" s="92"/>
      <c r="I41" s="92"/>
      <c r="J41" s="92"/>
      <c r="K41" s="92"/>
      <c r="L41" s="92"/>
      <c r="M41" s="92"/>
      <c r="N41" s="92"/>
      <c r="O41" s="92"/>
      <c r="P41" s="92"/>
      <c r="Q41" s="92"/>
      <c r="R41" s="92"/>
      <c r="S41" s="92"/>
      <c r="T41" s="92"/>
      <c r="U41" s="92"/>
      <c r="V41" s="92"/>
      <c r="W41" s="92"/>
      <c r="X41" s="92"/>
      <c r="Y41" s="92"/>
      <c r="Z41" s="92"/>
      <c r="AA41" s="93"/>
    </row>
    <row r="42" spans="1:27" ht="24.95" customHeight="1" x14ac:dyDescent="0.2">
      <c r="A42" s="70" t="s">
        <v>40</v>
      </c>
      <c r="B42" s="94"/>
      <c r="C42" s="95"/>
      <c r="D42" s="95"/>
      <c r="E42" s="95"/>
      <c r="F42" s="95"/>
      <c r="G42" s="95"/>
      <c r="H42" s="95"/>
      <c r="I42" s="95"/>
      <c r="J42" s="95"/>
      <c r="K42" s="95"/>
      <c r="L42" s="95"/>
      <c r="M42" s="95"/>
      <c r="N42" s="95"/>
      <c r="O42" s="95"/>
      <c r="P42" s="95"/>
      <c r="Q42" s="95"/>
      <c r="R42" s="95"/>
      <c r="S42" s="95"/>
      <c r="T42" s="95"/>
      <c r="U42" s="95"/>
      <c r="V42" s="95"/>
      <c r="W42" s="95"/>
      <c r="X42" s="95"/>
      <c r="Y42" s="95"/>
      <c r="Z42" s="96"/>
      <c r="AA42" s="74">
        <f t="shared" ref="AA42:AA48" si="7">SUM(B42:Z42)</f>
        <v>0</v>
      </c>
    </row>
    <row r="43" spans="1:27" ht="24.95" customHeight="1" x14ac:dyDescent="0.2">
      <c r="A43" s="97" t="s">
        <v>41</v>
      </c>
      <c r="B43" s="98"/>
      <c r="C43" s="99"/>
      <c r="D43" s="99"/>
      <c r="E43" s="99"/>
      <c r="F43" s="99"/>
      <c r="G43" s="99"/>
      <c r="H43" s="99"/>
      <c r="I43" s="99"/>
      <c r="J43" s="99"/>
      <c r="K43" s="99"/>
      <c r="L43" s="99"/>
      <c r="M43" s="99"/>
      <c r="N43" s="99"/>
      <c r="O43" s="99"/>
      <c r="P43" s="99"/>
      <c r="Q43" s="99"/>
      <c r="R43" s="99"/>
      <c r="S43" s="99"/>
      <c r="T43" s="99"/>
      <c r="U43" s="99"/>
      <c r="V43" s="99"/>
      <c r="W43" s="99"/>
      <c r="X43" s="99"/>
      <c r="Y43" s="99"/>
      <c r="Z43" s="100"/>
      <c r="AA43" s="79">
        <f t="shared" si="7"/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>
        <v>2.2000000000000002</v>
      </c>
      <c r="O46" s="99">
        <v>37.6</v>
      </c>
      <c r="P46" s="99"/>
      <c r="Q46" s="99"/>
      <c r="R46" s="99"/>
      <c r="S46" s="99"/>
      <c r="T46" s="99">
        <v>7</v>
      </c>
      <c r="U46" s="99">
        <v>26.4</v>
      </c>
      <c r="V46" s="99"/>
      <c r="W46" s="99"/>
      <c r="X46" s="99"/>
      <c r="Y46" s="99">
        <v>19.899999999999999</v>
      </c>
      <c r="Z46" s="100"/>
      <c r="AA46" s="79">
        <f t="shared" si="7"/>
        <v>93.1</v>
      </c>
    </row>
    <row r="47" spans="1:27" ht="24.95" customHeight="1" x14ac:dyDescent="0.2">
      <c r="A47" s="85" t="s">
        <v>47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30" customHeight="1" thickBot="1" x14ac:dyDescent="0.25">
      <c r="A48" s="86" t="s">
        <v>48</v>
      </c>
      <c r="B48" s="87">
        <f>SUM(B42:B47)</f>
        <v>0</v>
      </c>
      <c r="C48" s="88">
        <f t="shared" ref="C48:Z48" si="8">SUM(C42:C47)</f>
        <v>0</v>
      </c>
      <c r="D48" s="88">
        <f t="shared" si="8"/>
        <v>0</v>
      </c>
      <c r="E48" s="88">
        <f t="shared" si="8"/>
        <v>0</v>
      </c>
      <c r="F48" s="88">
        <f t="shared" si="8"/>
        <v>0</v>
      </c>
      <c r="G48" s="88">
        <f t="shared" si="8"/>
        <v>0</v>
      </c>
      <c r="H48" s="88">
        <f t="shared" si="8"/>
        <v>0</v>
      </c>
      <c r="I48" s="88">
        <f t="shared" si="8"/>
        <v>0</v>
      </c>
      <c r="J48" s="88">
        <f t="shared" si="8"/>
        <v>0</v>
      </c>
      <c r="K48" s="88">
        <f t="shared" si="8"/>
        <v>0</v>
      </c>
      <c r="L48" s="88">
        <f t="shared" si="8"/>
        <v>0</v>
      </c>
      <c r="M48" s="88">
        <f t="shared" si="8"/>
        <v>0</v>
      </c>
      <c r="N48" s="88">
        <f t="shared" si="8"/>
        <v>2.2000000000000002</v>
      </c>
      <c r="O48" s="88">
        <f t="shared" si="8"/>
        <v>37.6</v>
      </c>
      <c r="P48" s="88">
        <f t="shared" si="8"/>
        <v>0</v>
      </c>
      <c r="Q48" s="88">
        <f t="shared" si="8"/>
        <v>0</v>
      </c>
      <c r="R48" s="88">
        <f t="shared" si="8"/>
        <v>0</v>
      </c>
      <c r="S48" s="88">
        <f t="shared" si="8"/>
        <v>0</v>
      </c>
      <c r="T48" s="88">
        <f t="shared" si="8"/>
        <v>7</v>
      </c>
      <c r="U48" s="88">
        <f t="shared" si="8"/>
        <v>26.4</v>
      </c>
      <c r="V48" s="88">
        <f t="shared" si="8"/>
        <v>0</v>
      </c>
      <c r="W48" s="88">
        <f t="shared" si="8"/>
        <v>0</v>
      </c>
      <c r="X48" s="88">
        <f t="shared" si="8"/>
        <v>0</v>
      </c>
      <c r="Y48" s="88">
        <f t="shared" si="8"/>
        <v>19.899999999999999</v>
      </c>
      <c r="Z48" s="89">
        <f t="shared" si="8"/>
        <v>0</v>
      </c>
      <c r="AA48" s="90">
        <f t="shared" si="7"/>
        <v>93.1</v>
      </c>
    </row>
    <row r="49" spans="1:27" ht="15.95" customHeight="1" thickBot="1" x14ac:dyDescent="0.25"/>
    <row r="50" spans="1:27" ht="30" customHeight="1" thickBot="1" x14ac:dyDescent="0.25">
      <c r="A50" s="69"/>
      <c r="B50" s="7" t="str">
        <f>IF(LEN(B$2)&gt;0,B$2,"")</f>
        <v/>
      </c>
      <c r="C50" s="8" t="str">
        <f t="shared" ref="C50:Z50" si="9">IF(LEN(C$2)&gt;0,C$2,"")</f>
        <v/>
      </c>
      <c r="D50" s="8" t="str">
        <f t="shared" si="9"/>
        <v/>
      </c>
      <c r="E50" s="8" t="str">
        <f t="shared" si="9"/>
        <v/>
      </c>
      <c r="F50" s="8" t="str">
        <f t="shared" si="9"/>
        <v/>
      </c>
      <c r="G50" s="8" t="str">
        <f t="shared" si="9"/>
        <v/>
      </c>
      <c r="H50" s="8" t="str">
        <f t="shared" si="9"/>
        <v/>
      </c>
      <c r="I50" s="8" t="str">
        <f t="shared" si="9"/>
        <v/>
      </c>
      <c r="J50" s="8" t="str">
        <f t="shared" si="9"/>
        <v/>
      </c>
      <c r="K50" s="8" t="str">
        <f t="shared" si="9"/>
        <v/>
      </c>
      <c r="L50" s="8" t="str">
        <f t="shared" si="9"/>
        <v/>
      </c>
      <c r="M50" s="8" t="str">
        <f t="shared" si="9"/>
        <v/>
      </c>
      <c r="N50" s="8">
        <f t="shared" si="9"/>
        <v>13</v>
      </c>
      <c r="O50" s="8">
        <f t="shared" si="9"/>
        <v>14</v>
      </c>
      <c r="P50" s="8">
        <f t="shared" si="9"/>
        <v>15</v>
      </c>
      <c r="Q50" s="8">
        <f t="shared" si="9"/>
        <v>16</v>
      </c>
      <c r="R50" s="8">
        <f t="shared" si="9"/>
        <v>17</v>
      </c>
      <c r="S50" s="8">
        <f t="shared" si="9"/>
        <v>18</v>
      </c>
      <c r="T50" s="8">
        <f t="shared" si="9"/>
        <v>19</v>
      </c>
      <c r="U50" s="8">
        <f t="shared" si="9"/>
        <v>20</v>
      </c>
      <c r="V50" s="8">
        <f t="shared" si="9"/>
        <v>21</v>
      </c>
      <c r="W50" s="8">
        <f t="shared" si="9"/>
        <v>22</v>
      </c>
      <c r="X50" s="8">
        <f t="shared" si="9"/>
        <v>23</v>
      </c>
      <c r="Y50" s="9">
        <f t="shared" si="9"/>
        <v>24</v>
      </c>
      <c r="Z50" s="10" t="str">
        <f t="shared" si="9"/>
        <v/>
      </c>
      <c r="AA50" s="11" t="s">
        <v>1</v>
      </c>
    </row>
    <row r="51" spans="1:27" ht="24.95" customHeight="1" thickBot="1" x14ac:dyDescent="0.25">
      <c r="A51" s="86" t="s">
        <v>38</v>
      </c>
      <c r="B51" s="87">
        <f t="shared" ref="B51:Z51" si="10">SUM(B10:B15)+B25+B39</f>
        <v>0</v>
      </c>
      <c r="C51" s="88">
        <f t="shared" si="10"/>
        <v>0</v>
      </c>
      <c r="D51" s="88">
        <f t="shared" si="10"/>
        <v>0</v>
      </c>
      <c r="E51" s="88">
        <f t="shared" si="10"/>
        <v>0</v>
      </c>
      <c r="F51" s="88">
        <f t="shared" si="10"/>
        <v>0</v>
      </c>
      <c r="G51" s="88">
        <f t="shared" si="10"/>
        <v>0</v>
      </c>
      <c r="H51" s="88">
        <f t="shared" si="10"/>
        <v>0</v>
      </c>
      <c r="I51" s="88">
        <f t="shared" si="10"/>
        <v>0</v>
      </c>
      <c r="J51" s="88">
        <f t="shared" si="10"/>
        <v>0</v>
      </c>
      <c r="K51" s="88">
        <f t="shared" si="10"/>
        <v>0</v>
      </c>
      <c r="L51" s="88">
        <f t="shared" si="10"/>
        <v>0</v>
      </c>
      <c r="M51" s="88">
        <f t="shared" si="10"/>
        <v>0</v>
      </c>
      <c r="N51" s="88">
        <f t="shared" si="10"/>
        <v>26.097999999999999</v>
      </c>
      <c r="O51" s="88">
        <f t="shared" si="10"/>
        <v>37.789000000000001</v>
      </c>
      <c r="P51" s="88">
        <f t="shared" si="10"/>
        <v>37.905999999999999</v>
      </c>
      <c r="Q51" s="88">
        <f t="shared" si="10"/>
        <v>59.576999999999991</v>
      </c>
      <c r="R51" s="88">
        <f t="shared" si="10"/>
        <v>42.826000000000001</v>
      </c>
      <c r="S51" s="88">
        <f t="shared" si="10"/>
        <v>24.552</v>
      </c>
      <c r="T51" s="88">
        <f t="shared" si="10"/>
        <v>24.962</v>
      </c>
      <c r="U51" s="88">
        <f t="shared" si="10"/>
        <v>65.424999999999997</v>
      </c>
      <c r="V51" s="88">
        <f t="shared" si="10"/>
        <v>39.697000000000003</v>
      </c>
      <c r="W51" s="88">
        <f t="shared" si="10"/>
        <v>30.485999999999997</v>
      </c>
      <c r="X51" s="88">
        <f t="shared" si="10"/>
        <v>32.670999999999999</v>
      </c>
      <c r="Y51" s="88">
        <f t="shared" si="10"/>
        <v>37.436</v>
      </c>
      <c r="Z51" s="89">
        <f t="shared" si="10"/>
        <v>0</v>
      </c>
      <c r="AA51" s="104">
        <f>SUM(B51:Z51)</f>
        <v>459.42499999999995</v>
      </c>
    </row>
  </sheetData>
  <mergeCells count="11">
    <mergeCell ref="B26:AA26"/>
    <mergeCell ref="B27:Z27"/>
    <mergeCell ref="B32:AA32"/>
    <mergeCell ref="B33:AA33"/>
    <mergeCell ref="B41:AA41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75" zoomScaleNormal="75" workbookViewId="0"/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45311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49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2.2000000000000002</v>
      </c>
      <c r="O4" s="18">
        <v>37.6</v>
      </c>
      <c r="P4" s="18"/>
      <c r="Q4" s="18">
        <v>-30.7</v>
      </c>
      <c r="R4" s="18"/>
      <c r="S4" s="18"/>
      <c r="T4" s="18">
        <v>7</v>
      </c>
      <c r="U4" s="18">
        <v>26.4</v>
      </c>
      <c r="V4" s="18"/>
      <c r="W4" s="18"/>
      <c r="X4" s="18"/>
      <c r="Y4" s="18">
        <v>19.899999999999999</v>
      </c>
      <c r="Z4" s="19"/>
      <c r="AA4" s="111">
        <f>SUM(B4:Z4)</f>
        <v>62.4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/>
      <c r="C7" s="117"/>
      <c r="D7" s="117"/>
      <c r="E7" s="117"/>
      <c r="F7" s="117"/>
      <c r="G7" s="117"/>
      <c r="H7" s="117"/>
      <c r="I7" s="117"/>
      <c r="J7" s="117"/>
      <c r="K7" s="117"/>
      <c r="L7" s="117"/>
      <c r="M7" s="117"/>
      <c r="N7" s="117">
        <v>96.62</v>
      </c>
      <c r="O7" s="117">
        <v>96.6</v>
      </c>
      <c r="P7" s="117">
        <v>97.05</v>
      </c>
      <c r="Q7" s="117">
        <v>91.61</v>
      </c>
      <c r="R7" s="117">
        <v>102.49</v>
      </c>
      <c r="S7" s="117">
        <v>110</v>
      </c>
      <c r="T7" s="117">
        <v>111.32</v>
      </c>
      <c r="U7" s="117">
        <v>103.69</v>
      </c>
      <c r="V7" s="117">
        <v>91.75</v>
      </c>
      <c r="W7" s="117">
        <v>88.67</v>
      </c>
      <c r="X7" s="117">
        <v>85.37</v>
      </c>
      <c r="Y7" s="117">
        <v>83.1</v>
      </c>
      <c r="Z7" s="118"/>
      <c r="AA7" s="119">
        <f>IF(SUM(B7:Z7)&lt;&gt;0,AVERAGEIF(B7:Z7,"&lt;&gt;"""),"")</f>
        <v>96.522499999999994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33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27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28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29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/>
      <c r="T13" s="129"/>
      <c r="U13" s="129"/>
      <c r="V13" s="129"/>
      <c r="W13" s="129"/>
      <c r="X13" s="129"/>
      <c r="Y13" s="130"/>
      <c r="Z13" s="131"/>
      <c r="AA13" s="132">
        <f t="shared" si="0"/>
        <v>0</v>
      </c>
    </row>
    <row r="14" spans="1:27" ht="24.95" customHeight="1" x14ac:dyDescent="0.2">
      <c r="A14" s="97" t="s">
        <v>30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31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>
        <v>30.7</v>
      </c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30.7</v>
      </c>
    </row>
    <row r="16" spans="1:27" ht="30" customHeight="1" thickBot="1" x14ac:dyDescent="0.25">
      <c r="A16" s="86" t="s">
        <v>50</v>
      </c>
      <c r="B16" s="134" t="str">
        <f t="shared" ref="B16:Z16" si="1">IF(LEN(B$2)&gt;0,SUM(B11:B15),"")</f>
        <v/>
      </c>
      <c r="C16" s="135" t="str">
        <f t="shared" si="1"/>
        <v/>
      </c>
      <c r="D16" s="135" t="str">
        <f t="shared" si="1"/>
        <v/>
      </c>
      <c r="E16" s="135" t="str">
        <f t="shared" si="1"/>
        <v/>
      </c>
      <c r="F16" s="135" t="str">
        <f t="shared" si="1"/>
        <v/>
      </c>
      <c r="G16" s="135" t="str">
        <f t="shared" si="1"/>
        <v/>
      </c>
      <c r="H16" s="135" t="str">
        <f t="shared" si="1"/>
        <v/>
      </c>
      <c r="I16" s="135" t="str">
        <f t="shared" si="1"/>
        <v/>
      </c>
      <c r="J16" s="135" t="str">
        <f t="shared" si="1"/>
        <v/>
      </c>
      <c r="K16" s="135" t="str">
        <f t="shared" si="1"/>
        <v/>
      </c>
      <c r="L16" s="135" t="str">
        <f t="shared" si="1"/>
        <v/>
      </c>
      <c r="M16" s="135" t="str">
        <f t="shared" si="1"/>
        <v/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30.7</v>
      </c>
      <c r="R16" s="135">
        <f t="shared" si="1"/>
        <v>0</v>
      </c>
      <c r="S16" s="135">
        <f t="shared" si="1"/>
        <v>0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30.7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46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40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41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42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/>
      <c r="S21" s="129"/>
      <c r="T21" s="129"/>
      <c r="U21" s="129"/>
      <c r="V21" s="129"/>
      <c r="W21" s="129"/>
      <c r="X21" s="129"/>
      <c r="Y21" s="130"/>
      <c r="Z21" s="131"/>
      <c r="AA21" s="132">
        <f t="shared" si="2"/>
        <v>0</v>
      </c>
    </row>
    <row r="22" spans="1:27" ht="24.95" customHeight="1" x14ac:dyDescent="0.2">
      <c r="A22" s="97" t="s">
        <v>43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44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>
        <v>2.2000000000000002</v>
      </c>
      <c r="O23" s="133">
        <v>37.6</v>
      </c>
      <c r="P23" s="133"/>
      <c r="Q23" s="133"/>
      <c r="R23" s="133"/>
      <c r="S23" s="133"/>
      <c r="T23" s="133">
        <v>7</v>
      </c>
      <c r="U23" s="133">
        <v>26.4</v>
      </c>
      <c r="V23" s="133"/>
      <c r="W23" s="133"/>
      <c r="X23" s="133"/>
      <c r="Y23" s="133">
        <v>19.899999999999999</v>
      </c>
      <c r="Z23" s="131"/>
      <c r="AA23" s="132">
        <f t="shared" si="2"/>
        <v>93.1</v>
      </c>
    </row>
    <row r="24" spans="1:27" ht="30" customHeight="1" thickBot="1" x14ac:dyDescent="0.25">
      <c r="A24" s="86" t="s">
        <v>48</v>
      </c>
      <c r="B24" s="134" t="str">
        <f t="shared" ref="B24:Z24" si="3">IF(LEN(B$2)&gt;0,SUM(B19:B23),"")</f>
        <v/>
      </c>
      <c r="C24" s="135" t="str">
        <f t="shared" si="3"/>
        <v/>
      </c>
      <c r="D24" s="135" t="str">
        <f t="shared" si="3"/>
        <v/>
      </c>
      <c r="E24" s="135" t="str">
        <f t="shared" si="3"/>
        <v/>
      </c>
      <c r="F24" s="135" t="str">
        <f t="shared" si="3"/>
        <v/>
      </c>
      <c r="G24" s="135" t="str">
        <f t="shared" si="3"/>
        <v/>
      </c>
      <c r="H24" s="135" t="str">
        <f t="shared" si="3"/>
        <v/>
      </c>
      <c r="I24" s="135" t="str">
        <f t="shared" si="3"/>
        <v/>
      </c>
      <c r="J24" s="135" t="str">
        <f t="shared" si="3"/>
        <v/>
      </c>
      <c r="K24" s="135" t="str">
        <f t="shared" si="3"/>
        <v/>
      </c>
      <c r="L24" s="135" t="str">
        <f t="shared" si="3"/>
        <v/>
      </c>
      <c r="M24" s="135" t="str">
        <f t="shared" si="3"/>
        <v/>
      </c>
      <c r="N24" s="135">
        <f t="shared" si="3"/>
        <v>2.2000000000000002</v>
      </c>
      <c r="O24" s="135">
        <f t="shared" si="3"/>
        <v>37.6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0</v>
      </c>
      <c r="T24" s="135">
        <f t="shared" si="3"/>
        <v>7</v>
      </c>
      <c r="U24" s="135">
        <f t="shared" si="3"/>
        <v>26.4</v>
      </c>
      <c r="V24" s="135">
        <f t="shared" si="3"/>
        <v>0</v>
      </c>
      <c r="W24" s="135">
        <f t="shared" si="3"/>
        <v>0</v>
      </c>
      <c r="X24" s="135">
        <f t="shared" si="3"/>
        <v>0</v>
      </c>
      <c r="Y24" s="135">
        <f t="shared" si="3"/>
        <v>19.899999999999999</v>
      </c>
      <c r="Z24" s="136" t="str">
        <f t="shared" si="3"/>
        <v/>
      </c>
      <c r="AA24" s="90">
        <f t="shared" si="2"/>
        <v>93.1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3" orientation="landscape" horizontalDpi="300" verticalDpi="300" r:id="rId1"/>
  <headerFooter>
    <oddHeader>&amp;L&amp;A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1</vt:i4>
      </vt:variant>
      <vt:variant>
        <vt:lpstr>Named Ranges</vt:lpstr>
      </vt:variant>
      <vt:variant>
        <vt:i4>57</vt:i4>
      </vt:variant>
    </vt:vector>
  </HeadingPairs>
  <TitlesOfParts>
    <vt:vector size="61" baseType="lpstr">
      <vt:lpstr>SPOT_Summary (SELL)</vt:lpstr>
      <vt:lpstr>SPOT_Summary (BUY)</vt:lpstr>
      <vt:lpstr>MKT_Coupling</vt:lpstr>
      <vt:lpstr>Summary_Chart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2024-01-20T09:17:45Z</dcterms:created>
  <dcterms:modified xsi:type="dcterms:W3CDTF">2024-01-20T09:17:46Z</dcterms:modified>
</cp:coreProperties>
</file>