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MaDaM\TmpFiles\"/>
    </mc:Choice>
  </mc:AlternateContent>
  <bookViews>
    <workbookView xWindow="0" yWindow="0" windowWidth="28800" windowHeight="12330"/>
  </bookViews>
  <sheets>
    <sheet name="SPOT_Summary (SELL)" sheetId="4" r:id="rId1"/>
    <sheet name="SPOT_Summary (BUY)" sheetId="5" r:id="rId2"/>
    <sheet name="MKT_Coupling" sheetId="6" r:id="rId3"/>
    <sheet name="Summary_Chart (SELL)" sheetId="7" r:id="rId4"/>
    <sheet name="Summary_Chart (BUY)" sheetId="8" r:id="rId5"/>
  </sheets>
  <definedNames>
    <definedName name="BRD_EXP_NAMES_DAM_CPL">MKT_Coupling!$A$20:$A$24</definedName>
    <definedName name="BRD_EXP_NAMES_SUM_BUY">'SPOT_Summary (BUY)'!$A$37:$A$41</definedName>
    <definedName name="BRD_EXP_NAMES_SUM_BUY_CPL">'SPOT_Summary (BUY)'!$A$45:$A$50</definedName>
    <definedName name="BRD_EXP_VALUES_DAM_CPL">MKT_Coupling!$B$20:$CW$24</definedName>
    <definedName name="BRD_EXP_VALUES_SUM_BUY">'SPOT_Summary (BUY)'!$B$37:$CW$41</definedName>
    <definedName name="BRD_EXP_VALUES_SUM_BUY_CPL">'SPOT_Summary (BUY)'!$B$45:$CW$50</definedName>
    <definedName name="BRD_IMP_NAMES_DAM_CPL">MKT_Coupling!$A$12:$A$16</definedName>
    <definedName name="BRD_IMP_NAMES_SUM_SELL">'SPOT_Summary (SELL)'!$A$37:$A$41</definedName>
    <definedName name="BRD_IMP_NAMES_SUM_SELL_CPL">'SPOT_Summary (SELL)'!$A$45:$A$50</definedName>
    <definedName name="BRD_IMP_VALUES_DAM_CPL">MKT_Coupling!$B$12:$CW$16</definedName>
    <definedName name="BRD_IMP_VALUES_SUM_SELL">'SPOT_Summary (SELL)'!$B$37:$CW$41</definedName>
    <definedName name="BRD_IMP_VALUES_SUM_SELL_CPL">'SPOT_Summary (SELL)'!$B$45:$CW$50</definedName>
    <definedName name="BUY_ORDERS_NAMES_SUM_BUY">'SPOT_Summary (BUY)'!$A$31:$A$33</definedName>
    <definedName name="BUY_ORDERS_VALUES_SUM_BUY">'SPOT_Summary (BUY)'!$B$31:$CW$33</definedName>
    <definedName name="DAM_CPL_PUB_TIME">MKT_Coupling!$D$1</definedName>
    <definedName name="DEM_UNITS_CRT_VALUES_SUM_BUY">'SPOT_Summary (BUY)'!$B$26:$CW$26</definedName>
    <definedName name="DEM_UNITS_CRT_VALUES_SUM_SELL">'SPOT_Summary (SELL)'!$B$26:$CW$26</definedName>
    <definedName name="DEM_UNITS_DRS_VALUES_SUM_BUY">'SPOT_Summary (BUY)'!$B$27:$CW$27</definedName>
    <definedName name="DEM_UNITS_DRS_VALUES_SUM_SELL">'SPOT_Summary (SELL)'!$B$27:$CW$27</definedName>
    <definedName name="DEM_UNITS_HVL_VALUES_SUM_BUY">'SPOT_Summary (BUY)'!$B$21:$CW$21</definedName>
    <definedName name="DEM_UNITS_HVL_VALUES_SUM_SELL">'SPOT_Summary (SELL)'!$B$21:$CW$21</definedName>
    <definedName name="DEM_UNITS_LVL_VALUES_SUM_BUY">'SPOT_Summary (BUY)'!$B$23:$CW$23</definedName>
    <definedName name="DEM_UNITS_LVL_VALUES_SUM_SELL">'SPOT_Summary (SELL)'!$B$23:$CW$23</definedName>
    <definedName name="DEM_UNITS_MVL_VALUES_SUM_BUY">'SPOT_Summary (BUY)'!$B$22:$CW$22</definedName>
    <definedName name="DEM_UNITS_MVL_VALUES_SUM_SELL">'SPOT_Summary (SELL)'!$B$22:$CW$22</definedName>
    <definedName name="DEM_UNITS_PMP_VALUES_SUM_BUY">'SPOT_Summary (BUY)'!$B$24:$CW$24</definedName>
    <definedName name="DEM_UNITS_PMP_VALUES_SUM_SELL">'SPOT_Summary (SELL)'!$B$24:$CW$24</definedName>
    <definedName name="DEM_UNITS_SLL_VALUES_SUM_BUY">'SPOT_Summary (BUY)'!$B$25:$CW$25</definedName>
    <definedName name="DEM_UNITS_SLL_VALUES_SUM_SELL">'SPOT_Summary (SELL)'!$B$25:$CW$25</definedName>
    <definedName name="DEMAND_NAMES_SUM_BUY">'SPOT_Summary (BUY)'!$A$21:$A$27</definedName>
    <definedName name="DEMAND_NAMES_SUM_SELL">'SPOT_Summary (SELL)'!$A$21:$A$27</definedName>
    <definedName name="DEMAND_VALUES_SUM_BUY">'SPOT_Summary (BUY)'!$B$21:$CW$27</definedName>
    <definedName name="DEMAND_VALUES_SUM_SELL">'SPOT_Summary (SELL)'!$B$21:$CW$27</definedName>
    <definedName name="GR_MAINLAND_MCP_DAM_CPL">MKT_Coupling!$B$8:$CW$8</definedName>
    <definedName name="GR_MAINLAND_MCP_DAM_CPL_60MIN">MKT_Coupling!$B$9:$CW$9</definedName>
    <definedName name="GR_MAINLAND_MCP_SUM_BUY">'SPOT_Summary (BUY)'!$B$8:$CW$8</definedName>
    <definedName name="GR_MAINLAND_MCP_SUM_BUY_60MIN">'SPOT_Summary (BUY)'!$B$9:$CW$9</definedName>
    <definedName name="GR_MAINLAND_MCP_SUM_SELL">'SPOT_Summary (SELL)'!$B$8:$CW$8</definedName>
    <definedName name="GR_MAINLAND_MCP_SUM_SELL_60MIN">'SPOT_Summary (SELL)'!$B$9:$CW$9</definedName>
    <definedName name="HRs_MKT_DAM_COUPLING">MKT_Coupling!$B$2:$CW$2</definedName>
    <definedName name="HRs_MKT_SUM_BUY">'SPOT_Summary (BUY)'!$B$2:$CW$2</definedName>
    <definedName name="HRs_MKT_SUM_SELL">'SPOT_Summary (SELL)'!$B$2:$CW$2</definedName>
    <definedName name="MKT_DAM_COUPLING_DELIVERY_DAY">MKT_Coupling!$A$3</definedName>
    <definedName name="MKT_DAM_COUPLING_TITLE">MKT_Coupling!$A$1</definedName>
    <definedName name="MKT_SUM_BUY_DELIVERY_DAY">'SPOT_Summary (BUY)'!$A$3</definedName>
    <definedName name="MKT_SUM_BUY_TITLE">'SPOT_Summary (BUY)'!$A$1</definedName>
    <definedName name="MKT_SUM_SELL_DELIVERY_DAY">'SPOT_Summary (SELL)'!$A$3</definedName>
    <definedName name="MKT_SUM_SELL_TITLE">'SPOT_Summary (SELL)'!$A$1</definedName>
    <definedName name="MTUs_MKT_DAM_COUPLING">MKT_Coupling!$B$3:$CW$3</definedName>
    <definedName name="MTUs_MKT_SUM_BUY">'SPOT_Summary (BUY)'!$B$3:$CW$3</definedName>
    <definedName name="MTUs_MKT_SUM_SELL">'SPOT_Summary (SELL)'!$B$3:$CW$3</definedName>
    <definedName name="NET_POSITION_GR_MAINLAND_DAM_CPL">MKT_Coupling!$B$5:$CW$5</definedName>
    <definedName name="_xlnm.Print_Area" localSheetId="2">MKT_Coupling!$A$1:$CX$25</definedName>
    <definedName name="_xlnm.Print_Area" localSheetId="1">'SPOT_Summary (BUY)'!$A$1:$CX$54</definedName>
    <definedName name="_xlnm.Print_Area" localSheetId="0">'SPOT_Summary (SELL)'!$A$1:$CX$54</definedName>
    <definedName name="_xlnm.Print_Titles" localSheetId="2">MKT_Coupling!$A:$A,MKT_Coupling!$1:$3</definedName>
    <definedName name="_xlnm.Print_Titles" localSheetId="1">'SPOT_Summary (BUY)'!$A:$A,'SPOT_Summary (BUY)'!$1:$3</definedName>
    <definedName name="_xlnm.Print_Titles" localSheetId="0">'SPOT_Summary (SELL)'!$A:$A,'SPOT_Summary (SELL)'!$1:$3</definedName>
    <definedName name="SELL_ORDERS_NAMES_SUM_SELL">'SPOT_Summary (SELL)'!$A$31:$A$33</definedName>
    <definedName name="SELL_ORDERS_VALUES_SUM_SELL">'SPOT_Summary (SELL)'!$B$31:$CW$33</definedName>
    <definedName name="TOT_DEMAND_GR_MAINLAND_SUM_BUY">'SPOT_Summary (BUY)'!$B$5:$CW$5</definedName>
    <definedName name="TOT_SUM_BUY_PUB_TIME">'SPOT_Summary (BUY)'!$C$1</definedName>
    <definedName name="TOT_SUM_SELL_PUB_TIME">'SPOT_Summary (SELL)'!$C$1</definedName>
    <definedName name="TOT_SUPPLY_GR_MAINLAND_SUM_SELL">'SPOT_Summary (SELL)'!$B$5:$CW$5</definedName>
    <definedName name="UNITS_BESS_VALUES_SUM_BUY">'SPOT_Summary (BUY)'!$B$17:$CW$17</definedName>
    <definedName name="UNITS_BESS_VALUES_SUM_SELL">'SPOT_Summary (SELL)'!$B$17:$CW$17</definedName>
    <definedName name="UNITS_CRT_VALUES_SUM_BUY">'SPOT_Summary (BUY)'!$B$12:$CW$12</definedName>
    <definedName name="UNITS_CRT_VALUES_SUM_SELL">'SPOT_Summary (SELL)'!$B$12:$CW$12</definedName>
    <definedName name="UNITS_CRTRES_VALUES_SUM_BUY">'SPOT_Summary (BUY)'!$B$16:$CW$16</definedName>
    <definedName name="UNITS_CRTRES_VALUES_SUM_SELL">'SPOT_Summary (SELL)'!$B$16:$CW$16</definedName>
    <definedName name="UNITS_GAS_VALUES_SUM_BUY">'SPOT_Summary (BUY)'!$B$13:$CW$13</definedName>
    <definedName name="UNITS_GAS_VALUES_SUM_SELL">'SPOT_Summary (SELL)'!$B$13:$CW$13</definedName>
    <definedName name="UNITS_HDR_VALUES_SUM_BUY">'SPOT_Summary (BUY)'!$B$14:$CW$14</definedName>
    <definedName name="UNITS_HDR_VALUES_SUM_SELL">'SPOT_Summary (SELL)'!$B$14:$CW$14</definedName>
    <definedName name="UNITS_IMP_VALUES_SUM_SELL">'SPOT_Summary (SELL)'!$B$42:$CW$42</definedName>
    <definedName name="UNITS_LIG_VALUES_SUM_BUY">'SPOT_Summary (BUY)'!$B$11:$CW$11</definedName>
    <definedName name="UNITS_LIG_VALUES_SUM_SELL">'SPOT_Summary (SELL)'!$B$11:$CW$11</definedName>
    <definedName name="UNITS_NAMES_SUM_BUY">'SPOT_Summary (BUY)'!$A$11:$A$17</definedName>
    <definedName name="UNITS_NAMES_SUM_SELL">'SPOT_Summary (SELL)'!$A$11:$A$17</definedName>
    <definedName name="UNITS_RES_VALUES_SUM_BUY">'SPOT_Summary (BUY)'!$B$15:$CW$15</definedName>
    <definedName name="UNITS_RES_VALUES_SUM_SELL">'SPOT_Summary (SELL)'!$B$15:$CW$15</definedName>
    <definedName name="UNITS_VALUES_SUM_BUY">'SPOT_Summary (BUY)'!$B$11:$CW$17</definedName>
    <definedName name="UNITS_VALUES_SUM_SELL">'SPOT_Summary (SELL)'!$B$11:$CW$17</definedName>
  </definedName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X20" i="6" l="1" a="1"/>
  <c r="CX20" i="6"/>
  <c r="CX21" i="6" a="1"/>
  <c r="CX21" i="6"/>
  <c r="CX22" i="6" a="1"/>
  <c r="CX23" i="6" a="1"/>
  <c r="CX24" i="6" a="1"/>
  <c r="CX22" i="6"/>
  <c r="CX23" i="6"/>
  <c r="CX24" i="6"/>
  <c r="CX25" i="6"/>
  <c r="CW25" i="6"/>
  <c r="CV25" i="6"/>
  <c r="CU25" i="6"/>
  <c r="CT25" i="6"/>
  <c r="CS25" i="6"/>
  <c r="CR25" i="6"/>
  <c r="CQ25" i="6"/>
  <c r="CP25" i="6"/>
  <c r="CO25" i="6"/>
  <c r="CN25" i="6"/>
  <c r="CM25" i="6"/>
  <c r="CL25" i="6"/>
  <c r="CK25" i="6"/>
  <c r="CJ25" i="6"/>
  <c r="CI25" i="6"/>
  <c r="CH25" i="6"/>
  <c r="CG25" i="6"/>
  <c r="CF25" i="6"/>
  <c r="CE25" i="6"/>
  <c r="CD25" i="6"/>
  <c r="CC25" i="6"/>
  <c r="CB25" i="6"/>
  <c r="CA25" i="6"/>
  <c r="BZ25" i="6"/>
  <c r="BY25" i="6"/>
  <c r="BX25" i="6"/>
  <c r="BW25" i="6"/>
  <c r="BV25" i="6"/>
  <c r="BU25" i="6"/>
  <c r="BT25" i="6"/>
  <c r="BS25" i="6"/>
  <c r="BR25" i="6"/>
  <c r="BQ25" i="6"/>
  <c r="BP25" i="6"/>
  <c r="BO25" i="6"/>
  <c r="BN25" i="6"/>
  <c r="BM25" i="6"/>
  <c r="BL25" i="6"/>
  <c r="BK25" i="6"/>
  <c r="BJ25" i="6"/>
  <c r="BI25" i="6"/>
  <c r="BH25" i="6"/>
  <c r="BG25" i="6"/>
  <c r="BF25" i="6"/>
  <c r="BE25" i="6"/>
  <c r="BD25" i="6"/>
  <c r="BC25" i="6"/>
  <c r="BB25" i="6"/>
  <c r="BA25" i="6"/>
  <c r="AZ25" i="6"/>
  <c r="AY25" i="6"/>
  <c r="AX25" i="6"/>
  <c r="AW25" i="6"/>
  <c r="AV25" i="6"/>
  <c r="AU25" i="6"/>
  <c r="AT25" i="6"/>
  <c r="AS25" i="6"/>
  <c r="AR25" i="6"/>
  <c r="AQ25" i="6"/>
  <c r="AP25" i="6"/>
  <c r="AO25" i="6"/>
  <c r="AN25" i="6"/>
  <c r="AM25" i="6"/>
  <c r="AL25" i="6"/>
  <c r="AK25" i="6"/>
  <c r="AJ25" i="6"/>
  <c r="AI25" i="6"/>
  <c r="AH25" i="6"/>
  <c r="AG25" i="6"/>
  <c r="AF25" i="6"/>
  <c r="AE25" i="6"/>
  <c r="AD25" i="6"/>
  <c r="AC25" i="6"/>
  <c r="AB25" i="6"/>
  <c r="AA25" i="6"/>
  <c r="Z25" i="6"/>
  <c r="Y25" i="6"/>
  <c r="X25" i="6"/>
  <c r="W25" i="6"/>
  <c r="V25" i="6"/>
  <c r="U25" i="6"/>
  <c r="T25" i="6"/>
  <c r="S25" i="6"/>
  <c r="R25" i="6"/>
  <c r="Q25" i="6"/>
  <c r="P25" i="6"/>
  <c r="O25" i="6"/>
  <c r="N25" i="6"/>
  <c r="M25" i="6"/>
  <c r="L25" i="6"/>
  <c r="K25" i="6"/>
  <c r="J25" i="6"/>
  <c r="I25" i="6"/>
  <c r="H25" i="6"/>
  <c r="G25" i="6"/>
  <c r="F25" i="6"/>
  <c r="E25" i="6"/>
  <c r="D25" i="6"/>
  <c r="C25" i="6"/>
  <c r="B25" i="6"/>
  <c r="CX12" i="6" a="1"/>
  <c r="CX12" i="6"/>
  <c r="CX13" i="6" a="1"/>
  <c r="CX13" i="6"/>
  <c r="CX14" i="6" a="1"/>
  <c r="CX15" i="6" a="1"/>
  <c r="CX16" i="6" a="1"/>
  <c r="CX14" i="6"/>
  <c r="CX15" i="6"/>
  <c r="CX16" i="6"/>
  <c r="CX17" i="6"/>
  <c r="CW17" i="6"/>
  <c r="CV17" i="6"/>
  <c r="CU17" i="6"/>
  <c r="CT17" i="6"/>
  <c r="CS17" i="6"/>
  <c r="CR17" i="6"/>
  <c r="CQ17" i="6"/>
  <c r="CP17" i="6"/>
  <c r="CO17" i="6"/>
  <c r="CN17" i="6"/>
  <c r="CM17" i="6"/>
  <c r="CL17" i="6"/>
  <c r="CK17" i="6"/>
  <c r="CJ17" i="6"/>
  <c r="CI17" i="6"/>
  <c r="CH17" i="6"/>
  <c r="CG17" i="6"/>
  <c r="CF17" i="6"/>
  <c r="CE17" i="6"/>
  <c r="CD17" i="6"/>
  <c r="CC17" i="6"/>
  <c r="CB17" i="6"/>
  <c r="CA17" i="6"/>
  <c r="BZ17" i="6"/>
  <c r="BY17" i="6"/>
  <c r="BX17" i="6"/>
  <c r="BW17" i="6"/>
  <c r="BV17" i="6"/>
  <c r="BU17" i="6"/>
  <c r="BT17" i="6"/>
  <c r="BS17" i="6"/>
  <c r="BR17" i="6"/>
  <c r="BQ17" i="6"/>
  <c r="BP17" i="6"/>
  <c r="BO17" i="6"/>
  <c r="BN17" i="6"/>
  <c r="BM17" i="6"/>
  <c r="BL17" i="6"/>
  <c r="BK17" i="6"/>
  <c r="BJ17" i="6"/>
  <c r="BI17" i="6"/>
  <c r="BH17" i="6"/>
  <c r="BG17" i="6"/>
  <c r="BF17" i="6"/>
  <c r="BE17" i="6"/>
  <c r="BD17" i="6"/>
  <c r="BC17" i="6"/>
  <c r="BB17" i="6"/>
  <c r="BA17" i="6"/>
  <c r="AZ17" i="6"/>
  <c r="AY17" i="6"/>
  <c r="AX17" i="6"/>
  <c r="AW17" i="6"/>
  <c r="AV17" i="6"/>
  <c r="AU17" i="6"/>
  <c r="AT17" i="6"/>
  <c r="AS17" i="6"/>
  <c r="AR17" i="6"/>
  <c r="AQ17" i="6"/>
  <c r="AP17" i="6"/>
  <c r="AO17" i="6"/>
  <c r="AN17" i="6"/>
  <c r="AM17" i="6"/>
  <c r="AL17" i="6"/>
  <c r="AK17" i="6"/>
  <c r="AJ17" i="6"/>
  <c r="AI17" i="6"/>
  <c r="AH17" i="6"/>
  <c r="AG17" i="6"/>
  <c r="AF17" i="6"/>
  <c r="AE17" i="6"/>
  <c r="AD17" i="6"/>
  <c r="AC17" i="6"/>
  <c r="AB17" i="6"/>
  <c r="AA17" i="6"/>
  <c r="Z17" i="6"/>
  <c r="Y17" i="6"/>
  <c r="X17" i="6"/>
  <c r="W17" i="6"/>
  <c r="V17" i="6"/>
  <c r="U17" i="6"/>
  <c r="T17" i="6"/>
  <c r="S17" i="6"/>
  <c r="R17" i="6"/>
  <c r="Q17" i="6"/>
  <c r="P17" i="6"/>
  <c r="O17" i="6"/>
  <c r="N17" i="6"/>
  <c r="M17" i="6"/>
  <c r="L17" i="6"/>
  <c r="K17" i="6"/>
  <c r="J17" i="6"/>
  <c r="I17" i="6"/>
  <c r="H17" i="6"/>
  <c r="G17" i="6"/>
  <c r="F17" i="6"/>
  <c r="E17" i="6"/>
  <c r="D17" i="6"/>
  <c r="C17" i="6"/>
  <c r="B17" i="6"/>
  <c r="CX9" i="6"/>
  <c r="CX8" i="6"/>
  <c r="CX5" i="6" a="1"/>
  <c r="CX5" i="6"/>
  <c r="CX11" i="5" a="1"/>
  <c r="CX11" i="5"/>
  <c r="CX12" i="5" a="1"/>
  <c r="CX12" i="5"/>
  <c r="CX13" i="5" a="1"/>
  <c r="CX14" i="5" a="1"/>
  <c r="CX15" i="5" a="1"/>
  <c r="CX16" i="5" a="1"/>
  <c r="CX17" i="5" a="1"/>
  <c r="CX13" i="5"/>
  <c r="CX14" i="5"/>
  <c r="CX15" i="5"/>
  <c r="CX16" i="5"/>
  <c r="CX17" i="5"/>
  <c r="CX18" i="5"/>
  <c r="CX21" i="5" a="1"/>
  <c r="CX21" i="5"/>
  <c r="CX22" i="5" a="1"/>
  <c r="CX22" i="5"/>
  <c r="CX23" i="5" a="1"/>
  <c r="CX24" i="5" a="1"/>
  <c r="CX25" i="5" a="1"/>
  <c r="CX26" i="5" a="1"/>
  <c r="CX27" i="5" a="1"/>
  <c r="CX23" i="5"/>
  <c r="CX24" i="5"/>
  <c r="CX25" i="5"/>
  <c r="CX26" i="5"/>
  <c r="CX27" i="5"/>
  <c r="CX28" i="5"/>
  <c r="CX37" i="5" a="1"/>
  <c r="CX37" i="5"/>
  <c r="CX38" i="5" a="1"/>
  <c r="CX38" i="5"/>
  <c r="CX39" i="5" a="1"/>
  <c r="CX40" i="5" a="1"/>
  <c r="CX41" i="5" a="1"/>
  <c r="CX39" i="5"/>
  <c r="CX40" i="5"/>
  <c r="CX41" i="5"/>
  <c r="CX42" i="5"/>
  <c r="CX54" i="5"/>
  <c r="CW18" i="5"/>
  <c r="CW28" i="5"/>
  <c r="CW42" i="5"/>
  <c r="CW54" i="5"/>
  <c r="CV18" i="5"/>
  <c r="CV28" i="5"/>
  <c r="CV42" i="5"/>
  <c r="CV54" i="5"/>
  <c r="CU18" i="5"/>
  <c r="CU28" i="5"/>
  <c r="CU42" i="5"/>
  <c r="CU54" i="5"/>
  <c r="CT18" i="5"/>
  <c r="CT28" i="5"/>
  <c r="CT42" i="5"/>
  <c r="CT54" i="5"/>
  <c r="CS18" i="5"/>
  <c r="CS28" i="5"/>
  <c r="CS42" i="5"/>
  <c r="CS54" i="5"/>
  <c r="CR18" i="5"/>
  <c r="CR28" i="5"/>
  <c r="CR42" i="5"/>
  <c r="CR54" i="5"/>
  <c r="CQ18" i="5"/>
  <c r="CQ28" i="5"/>
  <c r="CQ42" i="5"/>
  <c r="CQ54" i="5"/>
  <c r="CP18" i="5"/>
  <c r="CP28" i="5"/>
  <c r="CP42" i="5"/>
  <c r="CP54" i="5"/>
  <c r="CO18" i="5"/>
  <c r="CO28" i="5"/>
  <c r="CO42" i="5"/>
  <c r="CO54" i="5"/>
  <c r="CN18" i="5"/>
  <c r="CN28" i="5"/>
  <c r="CN42" i="5"/>
  <c r="CN54" i="5"/>
  <c r="CM18" i="5"/>
  <c r="CM28" i="5"/>
  <c r="CM42" i="5"/>
  <c r="CM54" i="5"/>
  <c r="CL18" i="5"/>
  <c r="CL28" i="5"/>
  <c r="CL42" i="5"/>
  <c r="CL54" i="5"/>
  <c r="CK18" i="5"/>
  <c r="CK28" i="5"/>
  <c r="CK42" i="5"/>
  <c r="CK54" i="5"/>
  <c r="CJ18" i="5"/>
  <c r="CJ28" i="5"/>
  <c r="CJ42" i="5"/>
  <c r="CJ54" i="5"/>
  <c r="CI18" i="5"/>
  <c r="CI28" i="5"/>
  <c r="CI42" i="5"/>
  <c r="CI54" i="5"/>
  <c r="CH18" i="5"/>
  <c r="CH28" i="5"/>
  <c r="CH42" i="5"/>
  <c r="CH54" i="5"/>
  <c r="CG18" i="5"/>
  <c r="CG28" i="5"/>
  <c r="CG42" i="5"/>
  <c r="CG54" i="5"/>
  <c r="CF18" i="5"/>
  <c r="CF28" i="5"/>
  <c r="CF42" i="5"/>
  <c r="CF54" i="5"/>
  <c r="CE18" i="5"/>
  <c r="CE28" i="5"/>
  <c r="CE42" i="5"/>
  <c r="CE54" i="5"/>
  <c r="CD18" i="5"/>
  <c r="CD28" i="5"/>
  <c r="CD42" i="5"/>
  <c r="CD54" i="5"/>
  <c r="CC18" i="5"/>
  <c r="CC28" i="5"/>
  <c r="CC42" i="5"/>
  <c r="CC54" i="5"/>
  <c r="CB18" i="5"/>
  <c r="CB28" i="5"/>
  <c r="CB42" i="5"/>
  <c r="CB54" i="5"/>
  <c r="CA18" i="5"/>
  <c r="CA28" i="5"/>
  <c r="CA42" i="5"/>
  <c r="CA54" i="5"/>
  <c r="BZ18" i="5"/>
  <c r="BZ28" i="5"/>
  <c r="BZ42" i="5"/>
  <c r="BZ54" i="5"/>
  <c r="BY18" i="5"/>
  <c r="BY28" i="5"/>
  <c r="BY42" i="5"/>
  <c r="BY54" i="5"/>
  <c r="BX18" i="5"/>
  <c r="BX28" i="5"/>
  <c r="BX42" i="5"/>
  <c r="BX54" i="5"/>
  <c r="BW18" i="5"/>
  <c r="BW28" i="5"/>
  <c r="BW42" i="5"/>
  <c r="BW54" i="5"/>
  <c r="BV18" i="5"/>
  <c r="BV28" i="5"/>
  <c r="BV42" i="5"/>
  <c r="BV54" i="5"/>
  <c r="BU18" i="5"/>
  <c r="BU28" i="5"/>
  <c r="BU42" i="5"/>
  <c r="BU54" i="5"/>
  <c r="BT18" i="5"/>
  <c r="BT28" i="5"/>
  <c r="BT42" i="5"/>
  <c r="BT54" i="5"/>
  <c r="BS18" i="5"/>
  <c r="BS28" i="5"/>
  <c r="BS42" i="5"/>
  <c r="BS54" i="5"/>
  <c r="BR18" i="5"/>
  <c r="BR28" i="5"/>
  <c r="BR42" i="5"/>
  <c r="BR54" i="5"/>
  <c r="BQ18" i="5"/>
  <c r="BQ28" i="5"/>
  <c r="BQ42" i="5"/>
  <c r="BQ54" i="5"/>
  <c r="BP18" i="5"/>
  <c r="BP28" i="5"/>
  <c r="BP42" i="5"/>
  <c r="BP54" i="5"/>
  <c r="BO18" i="5"/>
  <c r="BO28" i="5"/>
  <c r="BO42" i="5"/>
  <c r="BO54" i="5"/>
  <c r="BN18" i="5"/>
  <c r="BN28" i="5"/>
  <c r="BN42" i="5"/>
  <c r="BN54" i="5"/>
  <c r="BM18" i="5"/>
  <c r="BM28" i="5"/>
  <c r="BM42" i="5"/>
  <c r="BM54" i="5"/>
  <c r="BL18" i="5"/>
  <c r="BL28" i="5"/>
  <c r="BL42" i="5"/>
  <c r="BL54" i="5"/>
  <c r="BK18" i="5"/>
  <c r="BK28" i="5"/>
  <c r="BK42" i="5"/>
  <c r="BK54" i="5"/>
  <c r="BJ18" i="5"/>
  <c r="BJ28" i="5"/>
  <c r="BJ42" i="5"/>
  <c r="BJ54" i="5"/>
  <c r="BI18" i="5"/>
  <c r="BI28" i="5"/>
  <c r="BI42" i="5"/>
  <c r="BI54" i="5"/>
  <c r="BH18" i="5"/>
  <c r="BH28" i="5"/>
  <c r="BH42" i="5"/>
  <c r="BH54" i="5"/>
  <c r="BG18" i="5"/>
  <c r="BG28" i="5"/>
  <c r="BG42" i="5"/>
  <c r="BG54" i="5"/>
  <c r="BF18" i="5"/>
  <c r="BF28" i="5"/>
  <c r="BF42" i="5"/>
  <c r="BF54" i="5"/>
  <c r="BE18" i="5"/>
  <c r="BE28" i="5"/>
  <c r="BE42" i="5"/>
  <c r="BE54" i="5"/>
  <c r="BD18" i="5"/>
  <c r="BD28" i="5"/>
  <c r="BD42" i="5"/>
  <c r="BD54" i="5"/>
  <c r="BC18" i="5"/>
  <c r="BC28" i="5"/>
  <c r="BC42" i="5"/>
  <c r="BC54" i="5"/>
  <c r="BB18" i="5"/>
  <c r="BB28" i="5"/>
  <c r="BB42" i="5"/>
  <c r="BB54" i="5"/>
  <c r="BA18" i="5"/>
  <c r="BA28" i="5"/>
  <c r="BA42" i="5"/>
  <c r="BA54" i="5"/>
  <c r="AZ18" i="5"/>
  <c r="AZ28" i="5"/>
  <c r="AZ42" i="5"/>
  <c r="AZ54" i="5"/>
  <c r="AY18" i="5"/>
  <c r="AY28" i="5"/>
  <c r="AY42" i="5"/>
  <c r="AY54" i="5"/>
  <c r="AX18" i="5"/>
  <c r="AX28" i="5"/>
  <c r="AX42" i="5"/>
  <c r="AX54" i="5"/>
  <c r="AW18" i="5"/>
  <c r="AW28" i="5"/>
  <c r="AW42" i="5"/>
  <c r="AW54" i="5"/>
  <c r="AV18" i="5"/>
  <c r="AV28" i="5"/>
  <c r="AV42" i="5"/>
  <c r="AV54" i="5"/>
  <c r="AU18" i="5"/>
  <c r="AU28" i="5"/>
  <c r="AU42" i="5"/>
  <c r="AU54" i="5"/>
  <c r="AT18" i="5"/>
  <c r="AT28" i="5"/>
  <c r="AT42" i="5"/>
  <c r="AT54" i="5"/>
  <c r="AS18" i="5"/>
  <c r="AS28" i="5"/>
  <c r="AS42" i="5"/>
  <c r="AS54" i="5"/>
  <c r="AR18" i="5"/>
  <c r="AR28" i="5"/>
  <c r="AR42" i="5"/>
  <c r="AR54" i="5"/>
  <c r="AQ18" i="5"/>
  <c r="AQ28" i="5"/>
  <c r="AQ42" i="5"/>
  <c r="AQ54" i="5"/>
  <c r="AP18" i="5"/>
  <c r="AP28" i="5"/>
  <c r="AP42" i="5"/>
  <c r="AP54" i="5"/>
  <c r="AO18" i="5"/>
  <c r="AO28" i="5"/>
  <c r="AO42" i="5"/>
  <c r="AO54" i="5"/>
  <c r="AN18" i="5"/>
  <c r="AN28" i="5"/>
  <c r="AN42" i="5"/>
  <c r="AN54" i="5"/>
  <c r="AM18" i="5"/>
  <c r="AM28" i="5"/>
  <c r="AM42" i="5"/>
  <c r="AM54" i="5"/>
  <c r="AL18" i="5"/>
  <c r="AL28" i="5"/>
  <c r="AL42" i="5"/>
  <c r="AL54" i="5"/>
  <c r="AK18" i="5"/>
  <c r="AK28" i="5"/>
  <c r="AK42" i="5"/>
  <c r="AK54" i="5"/>
  <c r="AJ18" i="5"/>
  <c r="AJ28" i="5"/>
  <c r="AJ42" i="5"/>
  <c r="AJ54" i="5"/>
  <c r="AI18" i="5"/>
  <c r="AI28" i="5"/>
  <c r="AI42" i="5"/>
  <c r="AI54" i="5"/>
  <c r="AH18" i="5"/>
  <c r="AH28" i="5"/>
  <c r="AH42" i="5"/>
  <c r="AH54" i="5"/>
  <c r="AG18" i="5"/>
  <c r="AG28" i="5"/>
  <c r="AG42" i="5"/>
  <c r="AG54" i="5"/>
  <c r="AF18" i="5"/>
  <c r="AF28" i="5"/>
  <c r="AF42" i="5"/>
  <c r="AF54" i="5"/>
  <c r="AE18" i="5"/>
  <c r="AE28" i="5"/>
  <c r="AE42" i="5"/>
  <c r="AE54" i="5"/>
  <c r="AD18" i="5"/>
  <c r="AD28" i="5"/>
  <c r="AD42" i="5"/>
  <c r="AD54" i="5"/>
  <c r="AC18" i="5"/>
  <c r="AC28" i="5"/>
  <c r="AC42" i="5"/>
  <c r="AC54" i="5"/>
  <c r="AB18" i="5"/>
  <c r="AB28" i="5"/>
  <c r="AB42" i="5"/>
  <c r="AB54" i="5"/>
  <c r="AA18" i="5"/>
  <c r="AA28" i="5"/>
  <c r="AA42" i="5"/>
  <c r="AA54" i="5"/>
  <c r="Z18" i="5"/>
  <c r="Z28" i="5"/>
  <c r="Z42" i="5"/>
  <c r="Z54" i="5"/>
  <c r="Y18" i="5"/>
  <c r="Y28" i="5"/>
  <c r="Y42" i="5"/>
  <c r="Y54" i="5"/>
  <c r="X18" i="5"/>
  <c r="X28" i="5"/>
  <c r="X42" i="5"/>
  <c r="X54" i="5"/>
  <c r="W18" i="5"/>
  <c r="W28" i="5"/>
  <c r="W42" i="5"/>
  <c r="W54" i="5"/>
  <c r="V18" i="5"/>
  <c r="V28" i="5"/>
  <c r="V42" i="5"/>
  <c r="V54" i="5"/>
  <c r="U18" i="5"/>
  <c r="U28" i="5"/>
  <c r="U42" i="5"/>
  <c r="U54" i="5"/>
  <c r="T18" i="5"/>
  <c r="T28" i="5"/>
  <c r="T42" i="5"/>
  <c r="T54" i="5"/>
  <c r="S18" i="5"/>
  <c r="S28" i="5"/>
  <c r="S42" i="5"/>
  <c r="S54" i="5"/>
  <c r="R18" i="5"/>
  <c r="R28" i="5"/>
  <c r="R42" i="5"/>
  <c r="R54" i="5"/>
  <c r="Q18" i="5"/>
  <c r="Q28" i="5"/>
  <c r="Q42" i="5"/>
  <c r="Q54" i="5"/>
  <c r="P18" i="5"/>
  <c r="P28" i="5"/>
  <c r="P42" i="5"/>
  <c r="P54" i="5"/>
  <c r="O18" i="5"/>
  <c r="O28" i="5"/>
  <c r="O42" i="5"/>
  <c r="O54" i="5"/>
  <c r="N18" i="5"/>
  <c r="N28" i="5"/>
  <c r="N42" i="5"/>
  <c r="N54" i="5"/>
  <c r="M18" i="5"/>
  <c r="M28" i="5"/>
  <c r="M42" i="5"/>
  <c r="M54" i="5"/>
  <c r="L18" i="5"/>
  <c r="L28" i="5"/>
  <c r="L42" i="5"/>
  <c r="L54" i="5"/>
  <c r="K18" i="5"/>
  <c r="K28" i="5"/>
  <c r="K42" i="5"/>
  <c r="K54" i="5"/>
  <c r="J18" i="5"/>
  <c r="J28" i="5"/>
  <c r="J42" i="5"/>
  <c r="J54" i="5"/>
  <c r="I18" i="5"/>
  <c r="I28" i="5"/>
  <c r="I42" i="5"/>
  <c r="I54" i="5"/>
  <c r="H18" i="5"/>
  <c r="H28" i="5"/>
  <c r="H42" i="5"/>
  <c r="H54" i="5"/>
  <c r="G18" i="5"/>
  <c r="G28" i="5"/>
  <c r="G42" i="5"/>
  <c r="G54" i="5"/>
  <c r="F18" i="5"/>
  <c r="F28" i="5"/>
  <c r="F42" i="5"/>
  <c r="F54" i="5"/>
  <c r="E18" i="5"/>
  <c r="E28" i="5"/>
  <c r="E42" i="5"/>
  <c r="E54" i="5"/>
  <c r="D18" i="5"/>
  <c r="D28" i="5"/>
  <c r="D42" i="5"/>
  <c r="D54" i="5"/>
  <c r="C18" i="5"/>
  <c r="C28" i="5"/>
  <c r="C42" i="5"/>
  <c r="C54" i="5"/>
  <c r="B18" i="5"/>
  <c r="B28" i="5"/>
  <c r="B42" i="5"/>
  <c r="B54" i="5"/>
  <c r="CW53" i="5"/>
  <c r="CV53" i="5"/>
  <c r="CU53" i="5"/>
  <c r="CT53" i="5"/>
  <c r="CS53" i="5"/>
  <c r="CR53" i="5"/>
  <c r="CQ53" i="5"/>
  <c r="CP53" i="5"/>
  <c r="CO53" i="5"/>
  <c r="CN53" i="5"/>
  <c r="CM53" i="5"/>
  <c r="CL53" i="5"/>
  <c r="CK53" i="5"/>
  <c r="CJ53" i="5"/>
  <c r="CI53" i="5"/>
  <c r="CH53" i="5"/>
  <c r="CG53" i="5"/>
  <c r="CF53" i="5"/>
  <c r="CE53" i="5"/>
  <c r="CD53" i="5"/>
  <c r="CC53" i="5"/>
  <c r="CB53" i="5"/>
  <c r="CA53" i="5"/>
  <c r="BZ53" i="5"/>
  <c r="BY53" i="5"/>
  <c r="BX53" i="5"/>
  <c r="BW53" i="5"/>
  <c r="BV53" i="5"/>
  <c r="BU53" i="5"/>
  <c r="BT53" i="5"/>
  <c r="BS53" i="5"/>
  <c r="BR53" i="5"/>
  <c r="BQ53" i="5"/>
  <c r="BP53" i="5"/>
  <c r="BO53" i="5"/>
  <c r="BN53" i="5"/>
  <c r="BM53" i="5"/>
  <c r="BL53" i="5"/>
  <c r="BK53" i="5"/>
  <c r="BJ53" i="5"/>
  <c r="BI53" i="5"/>
  <c r="BH53" i="5"/>
  <c r="BG53" i="5"/>
  <c r="BF53" i="5"/>
  <c r="BE53" i="5"/>
  <c r="BD53" i="5"/>
  <c r="BC53" i="5"/>
  <c r="BB53" i="5"/>
  <c r="BA53" i="5"/>
  <c r="AZ53" i="5"/>
  <c r="AY53" i="5"/>
  <c r="AX53" i="5"/>
  <c r="AW53" i="5"/>
  <c r="AV53" i="5"/>
  <c r="AU53" i="5"/>
  <c r="AT53" i="5"/>
  <c r="AS53" i="5"/>
  <c r="AR53" i="5"/>
  <c r="AQ53" i="5"/>
  <c r="AP53" i="5"/>
  <c r="AO53" i="5"/>
  <c r="AN53" i="5"/>
  <c r="AM53" i="5"/>
  <c r="AL53" i="5"/>
  <c r="AK53" i="5"/>
  <c r="AJ53" i="5"/>
  <c r="AI53" i="5"/>
  <c r="AH53" i="5"/>
  <c r="AG53" i="5"/>
  <c r="AF53" i="5"/>
  <c r="AE53" i="5"/>
  <c r="AD53" i="5"/>
  <c r="AC53" i="5"/>
  <c r="AB53" i="5"/>
  <c r="AA53" i="5"/>
  <c r="Z53" i="5"/>
  <c r="Y53" i="5"/>
  <c r="X53" i="5"/>
  <c r="W53" i="5"/>
  <c r="V53" i="5"/>
  <c r="U53" i="5"/>
  <c r="T53" i="5"/>
  <c r="S53" i="5"/>
  <c r="R53" i="5"/>
  <c r="Q53" i="5"/>
  <c r="P53" i="5"/>
  <c r="O53" i="5"/>
  <c r="N53" i="5"/>
  <c r="M53" i="5"/>
  <c r="L53" i="5"/>
  <c r="K53" i="5"/>
  <c r="J53" i="5"/>
  <c r="I53" i="5"/>
  <c r="H53" i="5"/>
  <c r="G53" i="5"/>
  <c r="F53" i="5"/>
  <c r="E53" i="5"/>
  <c r="D53" i="5"/>
  <c r="C53" i="5"/>
  <c r="B53" i="5"/>
  <c r="CX45" i="5" a="1"/>
  <c r="CX45" i="5"/>
  <c r="CX46" i="5" a="1"/>
  <c r="CX46" i="5"/>
  <c r="CX47" i="5" a="1"/>
  <c r="CX48" i="5" a="1"/>
  <c r="CX49" i="5" a="1"/>
  <c r="CX50" i="5" a="1"/>
  <c r="CX47" i="5"/>
  <c r="CX48" i="5"/>
  <c r="CX49" i="5"/>
  <c r="CX50" i="5"/>
  <c r="CX51" i="5"/>
  <c r="CW51" i="5"/>
  <c r="CV51" i="5"/>
  <c r="CU51" i="5"/>
  <c r="CT51" i="5"/>
  <c r="CS51" i="5"/>
  <c r="CR51" i="5"/>
  <c r="CQ51" i="5"/>
  <c r="CP51" i="5"/>
  <c r="CO51" i="5"/>
  <c r="CN51" i="5"/>
  <c r="CM51" i="5"/>
  <c r="CL51" i="5"/>
  <c r="CK51" i="5"/>
  <c r="CJ51" i="5"/>
  <c r="CI51" i="5"/>
  <c r="CH51" i="5"/>
  <c r="CG51" i="5"/>
  <c r="CF51" i="5"/>
  <c r="CE51" i="5"/>
  <c r="CD51" i="5"/>
  <c r="CC51" i="5"/>
  <c r="CB51" i="5"/>
  <c r="CA51" i="5"/>
  <c r="BZ51" i="5"/>
  <c r="BY51" i="5"/>
  <c r="BX51" i="5"/>
  <c r="BW51" i="5"/>
  <c r="BV51" i="5"/>
  <c r="BU51" i="5"/>
  <c r="BT51" i="5"/>
  <c r="BS51" i="5"/>
  <c r="BR51" i="5"/>
  <c r="BQ51" i="5"/>
  <c r="BP51" i="5"/>
  <c r="BO51" i="5"/>
  <c r="BN51" i="5"/>
  <c r="BM51" i="5"/>
  <c r="BL51" i="5"/>
  <c r="BK51" i="5"/>
  <c r="BJ51" i="5"/>
  <c r="BI51" i="5"/>
  <c r="BH51" i="5"/>
  <c r="BG51" i="5"/>
  <c r="BF51" i="5"/>
  <c r="BE51" i="5"/>
  <c r="BD51" i="5"/>
  <c r="BC51" i="5"/>
  <c r="BB51" i="5"/>
  <c r="BA51" i="5"/>
  <c r="AZ51" i="5"/>
  <c r="AY51" i="5"/>
  <c r="AX51" i="5"/>
  <c r="AW51" i="5"/>
  <c r="AV51" i="5"/>
  <c r="AU51" i="5"/>
  <c r="AT51" i="5"/>
  <c r="AS51" i="5"/>
  <c r="AR51" i="5"/>
  <c r="AQ51" i="5"/>
  <c r="AP51" i="5"/>
  <c r="AO51" i="5"/>
  <c r="AN51" i="5"/>
  <c r="AM51" i="5"/>
  <c r="AL51" i="5"/>
  <c r="AK51" i="5"/>
  <c r="AJ51" i="5"/>
  <c r="AI51" i="5"/>
  <c r="AH51" i="5"/>
  <c r="AG51" i="5"/>
  <c r="AF51" i="5"/>
  <c r="AE51" i="5"/>
  <c r="AD51" i="5"/>
  <c r="AC51" i="5"/>
  <c r="AB51" i="5"/>
  <c r="AA51" i="5"/>
  <c r="Z51" i="5"/>
  <c r="Y51" i="5"/>
  <c r="X51" i="5"/>
  <c r="W51" i="5"/>
  <c r="V51" i="5"/>
  <c r="U51" i="5"/>
  <c r="T51" i="5"/>
  <c r="S51" i="5"/>
  <c r="R51" i="5"/>
  <c r="Q51" i="5"/>
  <c r="P51" i="5"/>
  <c r="O51" i="5"/>
  <c r="N51" i="5"/>
  <c r="M51" i="5"/>
  <c r="L51" i="5"/>
  <c r="K51" i="5"/>
  <c r="J51" i="5"/>
  <c r="I51" i="5"/>
  <c r="H51" i="5"/>
  <c r="G51" i="5"/>
  <c r="F51" i="5"/>
  <c r="E51" i="5"/>
  <c r="D51" i="5"/>
  <c r="C51" i="5"/>
  <c r="B51" i="5"/>
  <c r="CX31" i="5" a="1"/>
  <c r="CX31" i="5"/>
  <c r="CX32" i="5" a="1"/>
  <c r="CX32" i="5"/>
  <c r="CX33" i="5" a="1"/>
  <c r="CX33" i="5"/>
  <c r="CX34" i="5"/>
  <c r="CW34" i="5"/>
  <c r="CV34" i="5"/>
  <c r="CU34" i="5"/>
  <c r="CT34" i="5"/>
  <c r="CS34" i="5"/>
  <c r="CR34" i="5"/>
  <c r="CQ34" i="5"/>
  <c r="CP34" i="5"/>
  <c r="CO34" i="5"/>
  <c r="CN34" i="5"/>
  <c r="CM34" i="5"/>
  <c r="CL34" i="5"/>
  <c r="CK34" i="5"/>
  <c r="CJ34" i="5"/>
  <c r="CI34" i="5"/>
  <c r="CH34" i="5"/>
  <c r="CG34" i="5"/>
  <c r="CF34" i="5"/>
  <c r="CE34" i="5"/>
  <c r="CD34" i="5"/>
  <c r="CC34" i="5"/>
  <c r="CB34" i="5"/>
  <c r="CA34" i="5"/>
  <c r="BZ34" i="5"/>
  <c r="BY34" i="5"/>
  <c r="BX34" i="5"/>
  <c r="BW34" i="5"/>
  <c r="BV34" i="5"/>
  <c r="BU34" i="5"/>
  <c r="BT34" i="5"/>
  <c r="BS34" i="5"/>
  <c r="BR34" i="5"/>
  <c r="BQ34" i="5"/>
  <c r="BP34" i="5"/>
  <c r="BO34" i="5"/>
  <c r="BN34" i="5"/>
  <c r="BM34" i="5"/>
  <c r="BL34" i="5"/>
  <c r="BK34" i="5"/>
  <c r="BJ34" i="5"/>
  <c r="BI34" i="5"/>
  <c r="BH34" i="5"/>
  <c r="BG34" i="5"/>
  <c r="BF34" i="5"/>
  <c r="BE34" i="5"/>
  <c r="BD34" i="5"/>
  <c r="BC34" i="5"/>
  <c r="BB34" i="5"/>
  <c r="BA34" i="5"/>
  <c r="AZ34" i="5"/>
  <c r="AY34" i="5"/>
  <c r="AX34" i="5"/>
  <c r="AW34" i="5"/>
  <c r="AV34" i="5"/>
  <c r="AU34" i="5"/>
  <c r="AT34" i="5"/>
  <c r="AS34" i="5"/>
  <c r="AR34" i="5"/>
  <c r="AQ34" i="5"/>
  <c r="AP34" i="5"/>
  <c r="AO34" i="5"/>
  <c r="AN34" i="5"/>
  <c r="AM34" i="5"/>
  <c r="AL34" i="5"/>
  <c r="AK34" i="5"/>
  <c r="AJ34" i="5"/>
  <c r="AI34" i="5"/>
  <c r="AH34" i="5"/>
  <c r="AG34" i="5"/>
  <c r="AF34" i="5"/>
  <c r="AE34" i="5"/>
  <c r="AD34" i="5"/>
  <c r="AC34" i="5"/>
  <c r="AB34" i="5"/>
  <c r="AA34" i="5"/>
  <c r="Z34" i="5"/>
  <c r="Y34" i="5"/>
  <c r="X34" i="5"/>
  <c r="W34" i="5"/>
  <c r="V34" i="5"/>
  <c r="U34" i="5"/>
  <c r="T34" i="5"/>
  <c r="S34" i="5"/>
  <c r="R34" i="5"/>
  <c r="Q34" i="5"/>
  <c r="P34" i="5"/>
  <c r="O34" i="5"/>
  <c r="N34" i="5"/>
  <c r="M34" i="5"/>
  <c r="L34" i="5"/>
  <c r="K34" i="5"/>
  <c r="J34" i="5"/>
  <c r="I34" i="5"/>
  <c r="H34" i="5"/>
  <c r="G34" i="5"/>
  <c r="F34" i="5"/>
  <c r="E34" i="5"/>
  <c r="D34" i="5"/>
  <c r="C34" i="5"/>
  <c r="B34" i="5"/>
  <c r="CX9" i="5"/>
  <c r="CX8" i="5"/>
  <c r="CX5" i="5" a="1"/>
  <c r="CX5" i="5"/>
  <c r="CX11" i="4" a="1"/>
  <c r="CX11" i="4"/>
  <c r="CX12" i="4" a="1"/>
  <c r="CX12" i="4"/>
  <c r="CX13" i="4" a="1"/>
  <c r="CX14" i="4" a="1"/>
  <c r="CX15" i="4" a="1"/>
  <c r="CX16" i="4" a="1"/>
  <c r="CX17" i="4" a="1"/>
  <c r="CX13" i="4"/>
  <c r="CX14" i="4"/>
  <c r="CX15" i="4"/>
  <c r="CX16" i="4"/>
  <c r="CX17" i="4"/>
  <c r="CX18" i="4"/>
  <c r="CX21" i="4" a="1"/>
  <c r="CX21" i="4"/>
  <c r="CX22" i="4" a="1"/>
  <c r="CX22" i="4"/>
  <c r="CX23" i="4" a="1"/>
  <c r="CX24" i="4" a="1"/>
  <c r="CX25" i="4" a="1"/>
  <c r="CX26" i="4" a="1"/>
  <c r="CX27" i="4" a="1"/>
  <c r="CX23" i="4"/>
  <c r="CX24" i="4"/>
  <c r="CX25" i="4"/>
  <c r="CX26" i="4"/>
  <c r="CX27" i="4"/>
  <c r="CX28" i="4"/>
  <c r="CX37" i="4" a="1"/>
  <c r="CX37" i="4"/>
  <c r="CX38" i="4" a="1"/>
  <c r="CX38" i="4"/>
  <c r="CX39" i="4" a="1"/>
  <c r="CX40" i="4" a="1"/>
  <c r="CX41" i="4" a="1"/>
  <c r="CX39" i="4"/>
  <c r="CX40" i="4"/>
  <c r="CX41" i="4"/>
  <c r="CX42" i="4"/>
  <c r="CX54" i="4"/>
  <c r="CW18" i="4"/>
  <c r="CW28" i="4"/>
  <c r="CW42" i="4"/>
  <c r="CW54" i="4"/>
  <c r="CV18" i="4"/>
  <c r="CV28" i="4"/>
  <c r="CV42" i="4"/>
  <c r="CV54" i="4"/>
  <c r="CU18" i="4"/>
  <c r="CU28" i="4"/>
  <c r="CU42" i="4"/>
  <c r="CU54" i="4"/>
  <c r="CT18" i="4"/>
  <c r="CT28" i="4"/>
  <c r="CT42" i="4"/>
  <c r="CT54" i="4"/>
  <c r="CS18" i="4"/>
  <c r="CS28" i="4"/>
  <c r="CS42" i="4"/>
  <c r="CS54" i="4"/>
  <c r="CR18" i="4"/>
  <c r="CR28" i="4"/>
  <c r="CR42" i="4"/>
  <c r="CR54" i="4"/>
  <c r="CQ18" i="4"/>
  <c r="CQ28" i="4"/>
  <c r="CQ42" i="4"/>
  <c r="CQ54" i="4"/>
  <c r="CP18" i="4"/>
  <c r="CP28" i="4"/>
  <c r="CP42" i="4"/>
  <c r="CP54" i="4"/>
  <c r="CO18" i="4"/>
  <c r="CO28" i="4"/>
  <c r="CO42" i="4"/>
  <c r="CO54" i="4"/>
  <c r="CN18" i="4"/>
  <c r="CN28" i="4"/>
  <c r="CN42" i="4"/>
  <c r="CN54" i="4"/>
  <c r="CM18" i="4"/>
  <c r="CM28" i="4"/>
  <c r="CM42" i="4"/>
  <c r="CM54" i="4"/>
  <c r="CL18" i="4"/>
  <c r="CL28" i="4"/>
  <c r="CL42" i="4"/>
  <c r="CL54" i="4"/>
  <c r="CK18" i="4"/>
  <c r="CK28" i="4"/>
  <c r="CK42" i="4"/>
  <c r="CK54" i="4"/>
  <c r="CJ18" i="4"/>
  <c r="CJ28" i="4"/>
  <c r="CJ42" i="4"/>
  <c r="CJ54" i="4"/>
  <c r="CI18" i="4"/>
  <c r="CI28" i="4"/>
  <c r="CI42" i="4"/>
  <c r="CI54" i="4"/>
  <c r="CH18" i="4"/>
  <c r="CH28" i="4"/>
  <c r="CH42" i="4"/>
  <c r="CH54" i="4"/>
  <c r="CG18" i="4"/>
  <c r="CG28" i="4"/>
  <c r="CG42" i="4"/>
  <c r="CG54" i="4"/>
  <c r="CF18" i="4"/>
  <c r="CF28" i="4"/>
  <c r="CF42" i="4"/>
  <c r="CF54" i="4"/>
  <c r="CE18" i="4"/>
  <c r="CE28" i="4"/>
  <c r="CE42" i="4"/>
  <c r="CE54" i="4"/>
  <c r="CD18" i="4"/>
  <c r="CD28" i="4"/>
  <c r="CD42" i="4"/>
  <c r="CD54" i="4"/>
  <c r="CC18" i="4"/>
  <c r="CC28" i="4"/>
  <c r="CC42" i="4"/>
  <c r="CC54" i="4"/>
  <c r="CB18" i="4"/>
  <c r="CB28" i="4"/>
  <c r="CB42" i="4"/>
  <c r="CB54" i="4"/>
  <c r="CA18" i="4"/>
  <c r="CA28" i="4"/>
  <c r="CA42" i="4"/>
  <c r="CA54" i="4"/>
  <c r="BZ18" i="4"/>
  <c r="BZ28" i="4"/>
  <c r="BZ42" i="4"/>
  <c r="BZ54" i="4"/>
  <c r="BY18" i="4"/>
  <c r="BY28" i="4"/>
  <c r="BY42" i="4"/>
  <c r="BY54" i="4"/>
  <c r="BX18" i="4"/>
  <c r="BX28" i="4"/>
  <c r="BX42" i="4"/>
  <c r="BX54" i="4"/>
  <c r="BW18" i="4"/>
  <c r="BW28" i="4"/>
  <c r="BW42" i="4"/>
  <c r="BW54" i="4"/>
  <c r="BV18" i="4"/>
  <c r="BV28" i="4"/>
  <c r="BV42" i="4"/>
  <c r="BV54" i="4"/>
  <c r="BU18" i="4"/>
  <c r="BU28" i="4"/>
  <c r="BU42" i="4"/>
  <c r="BU54" i="4"/>
  <c r="BT18" i="4"/>
  <c r="BT28" i="4"/>
  <c r="BT42" i="4"/>
  <c r="BT54" i="4"/>
  <c r="BS18" i="4"/>
  <c r="BS28" i="4"/>
  <c r="BS42" i="4"/>
  <c r="BS54" i="4"/>
  <c r="BR18" i="4"/>
  <c r="BR28" i="4"/>
  <c r="BR42" i="4"/>
  <c r="BR54" i="4"/>
  <c r="BQ18" i="4"/>
  <c r="BQ28" i="4"/>
  <c r="BQ42" i="4"/>
  <c r="BQ54" i="4"/>
  <c r="BP18" i="4"/>
  <c r="BP28" i="4"/>
  <c r="BP42" i="4"/>
  <c r="BP54" i="4"/>
  <c r="BO18" i="4"/>
  <c r="BO28" i="4"/>
  <c r="BO42" i="4"/>
  <c r="BO54" i="4"/>
  <c r="BN18" i="4"/>
  <c r="BN28" i="4"/>
  <c r="BN42" i="4"/>
  <c r="BN54" i="4"/>
  <c r="BM18" i="4"/>
  <c r="BM28" i="4"/>
  <c r="BM42" i="4"/>
  <c r="BM54" i="4"/>
  <c r="BL18" i="4"/>
  <c r="BL28" i="4"/>
  <c r="BL42" i="4"/>
  <c r="BL54" i="4"/>
  <c r="BK18" i="4"/>
  <c r="BK28" i="4"/>
  <c r="BK42" i="4"/>
  <c r="BK54" i="4"/>
  <c r="BJ18" i="4"/>
  <c r="BJ28" i="4"/>
  <c r="BJ42" i="4"/>
  <c r="BJ54" i="4"/>
  <c r="BI18" i="4"/>
  <c r="BI28" i="4"/>
  <c r="BI42" i="4"/>
  <c r="BI54" i="4"/>
  <c r="BH18" i="4"/>
  <c r="BH28" i="4"/>
  <c r="BH42" i="4"/>
  <c r="BH54" i="4"/>
  <c r="BG18" i="4"/>
  <c r="BG28" i="4"/>
  <c r="BG42" i="4"/>
  <c r="BG54" i="4"/>
  <c r="BF18" i="4"/>
  <c r="BF28" i="4"/>
  <c r="BF42" i="4"/>
  <c r="BF54" i="4"/>
  <c r="BE18" i="4"/>
  <c r="BE28" i="4"/>
  <c r="BE42" i="4"/>
  <c r="BE54" i="4"/>
  <c r="BD18" i="4"/>
  <c r="BD28" i="4"/>
  <c r="BD42" i="4"/>
  <c r="BD54" i="4"/>
  <c r="BC18" i="4"/>
  <c r="BC28" i="4"/>
  <c r="BC42" i="4"/>
  <c r="BC54" i="4"/>
  <c r="BB18" i="4"/>
  <c r="BB28" i="4"/>
  <c r="BB42" i="4"/>
  <c r="BB54" i="4"/>
  <c r="BA18" i="4"/>
  <c r="BA28" i="4"/>
  <c r="BA42" i="4"/>
  <c r="BA54" i="4"/>
  <c r="AZ18" i="4"/>
  <c r="AZ28" i="4"/>
  <c r="AZ42" i="4"/>
  <c r="AZ54" i="4"/>
  <c r="AY18" i="4"/>
  <c r="AY28" i="4"/>
  <c r="AY42" i="4"/>
  <c r="AY54" i="4"/>
  <c r="AX18" i="4"/>
  <c r="AX28" i="4"/>
  <c r="AX42" i="4"/>
  <c r="AX54" i="4"/>
  <c r="AW18" i="4"/>
  <c r="AW28" i="4"/>
  <c r="AW42" i="4"/>
  <c r="AW54" i="4"/>
  <c r="AV18" i="4"/>
  <c r="AV28" i="4"/>
  <c r="AV42" i="4"/>
  <c r="AV54" i="4"/>
  <c r="AU18" i="4"/>
  <c r="AU28" i="4"/>
  <c r="AU42" i="4"/>
  <c r="AU54" i="4"/>
  <c r="AT18" i="4"/>
  <c r="AT28" i="4"/>
  <c r="AT42" i="4"/>
  <c r="AT54" i="4"/>
  <c r="AS18" i="4"/>
  <c r="AS28" i="4"/>
  <c r="AS42" i="4"/>
  <c r="AS54" i="4"/>
  <c r="AR18" i="4"/>
  <c r="AR28" i="4"/>
  <c r="AR42" i="4"/>
  <c r="AR54" i="4"/>
  <c r="AQ18" i="4"/>
  <c r="AQ28" i="4"/>
  <c r="AQ42" i="4"/>
  <c r="AQ54" i="4"/>
  <c r="AP18" i="4"/>
  <c r="AP28" i="4"/>
  <c r="AP42" i="4"/>
  <c r="AP54" i="4"/>
  <c r="AO18" i="4"/>
  <c r="AO28" i="4"/>
  <c r="AO42" i="4"/>
  <c r="AO54" i="4"/>
  <c r="AN18" i="4"/>
  <c r="AN28" i="4"/>
  <c r="AN42" i="4"/>
  <c r="AN54" i="4"/>
  <c r="AM18" i="4"/>
  <c r="AM28" i="4"/>
  <c r="AM42" i="4"/>
  <c r="AM54" i="4"/>
  <c r="AL18" i="4"/>
  <c r="AL28" i="4"/>
  <c r="AL42" i="4"/>
  <c r="AL54" i="4"/>
  <c r="AK18" i="4"/>
  <c r="AK28" i="4"/>
  <c r="AK42" i="4"/>
  <c r="AK54" i="4"/>
  <c r="AJ18" i="4"/>
  <c r="AJ28" i="4"/>
  <c r="AJ42" i="4"/>
  <c r="AJ54" i="4"/>
  <c r="AI18" i="4"/>
  <c r="AI28" i="4"/>
  <c r="AI42" i="4"/>
  <c r="AI54" i="4"/>
  <c r="AH18" i="4"/>
  <c r="AH28" i="4"/>
  <c r="AH42" i="4"/>
  <c r="AH54" i="4"/>
  <c r="AG18" i="4"/>
  <c r="AG28" i="4"/>
  <c r="AG42" i="4"/>
  <c r="AG54" i="4"/>
  <c r="AF18" i="4"/>
  <c r="AF28" i="4"/>
  <c r="AF42" i="4"/>
  <c r="AF54" i="4"/>
  <c r="AE18" i="4"/>
  <c r="AE28" i="4"/>
  <c r="AE42" i="4"/>
  <c r="AE54" i="4"/>
  <c r="AD18" i="4"/>
  <c r="AD28" i="4"/>
  <c r="AD42" i="4"/>
  <c r="AD54" i="4"/>
  <c r="AC18" i="4"/>
  <c r="AC28" i="4"/>
  <c r="AC42" i="4"/>
  <c r="AC54" i="4"/>
  <c r="AB18" i="4"/>
  <c r="AB28" i="4"/>
  <c r="AB42" i="4"/>
  <c r="AB54" i="4"/>
  <c r="AA18" i="4"/>
  <c r="AA28" i="4"/>
  <c r="AA42" i="4"/>
  <c r="AA54" i="4"/>
  <c r="Z18" i="4"/>
  <c r="Z28" i="4"/>
  <c r="Z42" i="4"/>
  <c r="Z54" i="4"/>
  <c r="Y18" i="4"/>
  <c r="Y28" i="4"/>
  <c r="Y42" i="4"/>
  <c r="Y54" i="4"/>
  <c r="X18" i="4"/>
  <c r="X28" i="4"/>
  <c r="X42" i="4"/>
  <c r="X54" i="4"/>
  <c r="W18" i="4"/>
  <c r="W28" i="4"/>
  <c r="W42" i="4"/>
  <c r="W54" i="4"/>
  <c r="V18" i="4"/>
  <c r="V28" i="4"/>
  <c r="V42" i="4"/>
  <c r="V54" i="4"/>
  <c r="U18" i="4"/>
  <c r="U28" i="4"/>
  <c r="U42" i="4"/>
  <c r="U54" i="4"/>
  <c r="T18" i="4"/>
  <c r="T28" i="4"/>
  <c r="T42" i="4"/>
  <c r="T54" i="4"/>
  <c r="S18" i="4"/>
  <c r="S28" i="4"/>
  <c r="S42" i="4"/>
  <c r="S54" i="4"/>
  <c r="R18" i="4"/>
  <c r="R28" i="4"/>
  <c r="R42" i="4"/>
  <c r="R54" i="4"/>
  <c r="Q18" i="4"/>
  <c r="Q28" i="4"/>
  <c r="Q42" i="4"/>
  <c r="Q54" i="4"/>
  <c r="P18" i="4"/>
  <c r="P28" i="4"/>
  <c r="P42" i="4"/>
  <c r="P54" i="4"/>
  <c r="O18" i="4"/>
  <c r="O28" i="4"/>
  <c r="O42" i="4"/>
  <c r="O54" i="4"/>
  <c r="N18" i="4"/>
  <c r="N28" i="4"/>
  <c r="N42" i="4"/>
  <c r="N54" i="4"/>
  <c r="M18" i="4"/>
  <c r="M28" i="4"/>
  <c r="M42" i="4"/>
  <c r="M54" i="4"/>
  <c r="L18" i="4"/>
  <c r="L28" i="4"/>
  <c r="L42" i="4"/>
  <c r="L54" i="4"/>
  <c r="K18" i="4"/>
  <c r="K28" i="4"/>
  <c r="K42" i="4"/>
  <c r="K54" i="4"/>
  <c r="J18" i="4"/>
  <c r="J28" i="4"/>
  <c r="J42" i="4"/>
  <c r="J54" i="4"/>
  <c r="I18" i="4"/>
  <c r="I28" i="4"/>
  <c r="I42" i="4"/>
  <c r="I54" i="4"/>
  <c r="H18" i="4"/>
  <c r="H28" i="4"/>
  <c r="H42" i="4"/>
  <c r="H54" i="4"/>
  <c r="G18" i="4"/>
  <c r="G28" i="4"/>
  <c r="G42" i="4"/>
  <c r="G54" i="4"/>
  <c r="F18" i="4"/>
  <c r="F28" i="4"/>
  <c r="F42" i="4"/>
  <c r="F54" i="4"/>
  <c r="E18" i="4"/>
  <c r="E28" i="4"/>
  <c r="E42" i="4"/>
  <c r="E54" i="4"/>
  <c r="D18" i="4"/>
  <c r="D28" i="4"/>
  <c r="D42" i="4"/>
  <c r="D54" i="4"/>
  <c r="C18" i="4"/>
  <c r="C28" i="4"/>
  <c r="C42" i="4"/>
  <c r="C54" i="4"/>
  <c r="B18" i="4"/>
  <c r="B28" i="4"/>
  <c r="B42" i="4"/>
  <c r="B54" i="4"/>
  <c r="CW53" i="4"/>
  <c r="CV53" i="4"/>
  <c r="CU53" i="4"/>
  <c r="CT53" i="4"/>
  <c r="CS53" i="4"/>
  <c r="CR53" i="4"/>
  <c r="CQ53" i="4"/>
  <c r="CP53" i="4"/>
  <c r="CO53" i="4"/>
  <c r="CN53" i="4"/>
  <c r="CM53" i="4"/>
  <c r="CL53" i="4"/>
  <c r="CK53" i="4"/>
  <c r="CJ53" i="4"/>
  <c r="CI53" i="4"/>
  <c r="CH53" i="4"/>
  <c r="CG53" i="4"/>
  <c r="CF53" i="4"/>
  <c r="CE53" i="4"/>
  <c r="CD53" i="4"/>
  <c r="CC53" i="4"/>
  <c r="CB53" i="4"/>
  <c r="CA53" i="4"/>
  <c r="BZ53" i="4"/>
  <c r="BY53" i="4"/>
  <c r="BX53" i="4"/>
  <c r="BW53" i="4"/>
  <c r="BV53" i="4"/>
  <c r="BU53" i="4"/>
  <c r="BT53" i="4"/>
  <c r="BS53" i="4"/>
  <c r="BR53" i="4"/>
  <c r="BQ53" i="4"/>
  <c r="BP53" i="4"/>
  <c r="BO53" i="4"/>
  <c r="BN53" i="4"/>
  <c r="BM53" i="4"/>
  <c r="BL53" i="4"/>
  <c r="BK53" i="4"/>
  <c r="BJ53" i="4"/>
  <c r="BI53" i="4"/>
  <c r="BH53" i="4"/>
  <c r="BG53" i="4"/>
  <c r="BF53" i="4"/>
  <c r="BE53" i="4"/>
  <c r="BD53" i="4"/>
  <c r="BC53" i="4"/>
  <c r="BB53" i="4"/>
  <c r="BA53" i="4"/>
  <c r="AZ53" i="4"/>
  <c r="AY53" i="4"/>
  <c r="AX53" i="4"/>
  <c r="AW53" i="4"/>
  <c r="AV53" i="4"/>
  <c r="AU53" i="4"/>
  <c r="AT53" i="4"/>
  <c r="AS53" i="4"/>
  <c r="AR53" i="4"/>
  <c r="AQ53" i="4"/>
  <c r="AP53" i="4"/>
  <c r="AO53" i="4"/>
  <c r="AN53" i="4"/>
  <c r="AM53" i="4"/>
  <c r="AL53" i="4"/>
  <c r="AK53" i="4"/>
  <c r="AJ53" i="4"/>
  <c r="AI53" i="4"/>
  <c r="AH53" i="4"/>
  <c r="AG53" i="4"/>
  <c r="AF53" i="4"/>
  <c r="AE53" i="4"/>
  <c r="AD53" i="4"/>
  <c r="AC53" i="4"/>
  <c r="AB53" i="4"/>
  <c r="AA53" i="4"/>
  <c r="Z53" i="4"/>
  <c r="Y53" i="4"/>
  <c r="X53" i="4"/>
  <c r="W53" i="4"/>
  <c r="V53" i="4"/>
  <c r="U53" i="4"/>
  <c r="T53" i="4"/>
  <c r="S53" i="4"/>
  <c r="R53" i="4"/>
  <c r="Q53" i="4"/>
  <c r="P53" i="4"/>
  <c r="O53" i="4"/>
  <c r="N53" i="4"/>
  <c r="M53" i="4"/>
  <c r="L53" i="4"/>
  <c r="K53" i="4"/>
  <c r="J53" i="4"/>
  <c r="I53" i="4"/>
  <c r="H53" i="4"/>
  <c r="G53" i="4"/>
  <c r="F53" i="4"/>
  <c r="E53" i="4"/>
  <c r="D53" i="4"/>
  <c r="C53" i="4"/>
  <c r="B53" i="4"/>
  <c r="CX45" i="4" a="1"/>
  <c r="CX45" i="4"/>
  <c r="CX46" i="4" a="1"/>
  <c r="CX46" i="4"/>
  <c r="CX47" i="4" a="1"/>
  <c r="CX48" i="4" a="1"/>
  <c r="CX49" i="4" a="1"/>
  <c r="CX50" i="4" a="1"/>
  <c r="CX47" i="4"/>
  <c r="CX48" i="4"/>
  <c r="CX49" i="4"/>
  <c r="CX50" i="4"/>
  <c r="CX51" i="4"/>
  <c r="CW51" i="4"/>
  <c r="CV51" i="4"/>
  <c r="CU51" i="4"/>
  <c r="CT51" i="4"/>
  <c r="CS51" i="4"/>
  <c r="CR51" i="4"/>
  <c r="CQ51" i="4"/>
  <c r="CP51" i="4"/>
  <c r="CO51" i="4"/>
  <c r="CN51" i="4"/>
  <c r="CM51" i="4"/>
  <c r="CL51" i="4"/>
  <c r="CK51" i="4"/>
  <c r="CJ51" i="4"/>
  <c r="CI51" i="4"/>
  <c r="CH51" i="4"/>
  <c r="CG51" i="4"/>
  <c r="CF51" i="4"/>
  <c r="CE51" i="4"/>
  <c r="CD51" i="4"/>
  <c r="CC51" i="4"/>
  <c r="CB51" i="4"/>
  <c r="CA51" i="4"/>
  <c r="BZ51" i="4"/>
  <c r="BY51" i="4"/>
  <c r="BX51" i="4"/>
  <c r="BW51" i="4"/>
  <c r="BV51" i="4"/>
  <c r="BU51" i="4"/>
  <c r="BT51" i="4"/>
  <c r="BS51" i="4"/>
  <c r="BR51" i="4"/>
  <c r="BQ51" i="4"/>
  <c r="BP51" i="4"/>
  <c r="BO51" i="4"/>
  <c r="BN51" i="4"/>
  <c r="BM51" i="4"/>
  <c r="BL51" i="4"/>
  <c r="BK51" i="4"/>
  <c r="BJ51" i="4"/>
  <c r="BI51" i="4"/>
  <c r="BH51" i="4"/>
  <c r="BG51" i="4"/>
  <c r="BF51" i="4"/>
  <c r="BE51" i="4"/>
  <c r="BD51" i="4"/>
  <c r="BC51" i="4"/>
  <c r="BB51" i="4"/>
  <c r="BA51" i="4"/>
  <c r="AZ51" i="4"/>
  <c r="AY51" i="4"/>
  <c r="AX51" i="4"/>
  <c r="AW51" i="4"/>
  <c r="AV51" i="4"/>
  <c r="AU51" i="4"/>
  <c r="AT51" i="4"/>
  <c r="AS51" i="4"/>
  <c r="AR51" i="4"/>
  <c r="AQ51" i="4"/>
  <c r="AP51" i="4"/>
  <c r="AO51" i="4"/>
  <c r="AN51" i="4"/>
  <c r="AM51" i="4"/>
  <c r="AL51" i="4"/>
  <c r="AK51" i="4"/>
  <c r="AJ51" i="4"/>
  <c r="AI51" i="4"/>
  <c r="AH51" i="4"/>
  <c r="AG51" i="4"/>
  <c r="AF51" i="4"/>
  <c r="AE51" i="4"/>
  <c r="AD51" i="4"/>
  <c r="AC51" i="4"/>
  <c r="AB51" i="4"/>
  <c r="AA51" i="4"/>
  <c r="Z51" i="4"/>
  <c r="Y51" i="4"/>
  <c r="X51" i="4"/>
  <c r="W51" i="4"/>
  <c r="V51" i="4"/>
  <c r="U51" i="4"/>
  <c r="T51" i="4"/>
  <c r="S51" i="4"/>
  <c r="R51" i="4"/>
  <c r="Q51" i="4"/>
  <c r="P51" i="4"/>
  <c r="O51" i="4"/>
  <c r="N51" i="4"/>
  <c r="M51" i="4"/>
  <c r="L51" i="4"/>
  <c r="K51" i="4"/>
  <c r="J51" i="4"/>
  <c r="I51" i="4"/>
  <c r="H51" i="4"/>
  <c r="G51" i="4"/>
  <c r="F51" i="4"/>
  <c r="E51" i="4"/>
  <c r="D51" i="4"/>
  <c r="C51" i="4"/>
  <c r="B51" i="4"/>
  <c r="CX31" i="4" a="1"/>
  <c r="CX31" i="4"/>
  <c r="CX32" i="4" a="1"/>
  <c r="CX32" i="4"/>
  <c r="CX33" i="4" a="1"/>
  <c r="CX33" i="4"/>
  <c r="CX34" i="4"/>
  <c r="CW34" i="4"/>
  <c r="CV34" i="4"/>
  <c r="CU34" i="4"/>
  <c r="CT34" i="4"/>
  <c r="CS34" i="4"/>
  <c r="CR34" i="4"/>
  <c r="CQ34" i="4"/>
  <c r="CP34" i="4"/>
  <c r="CO34" i="4"/>
  <c r="CN34" i="4"/>
  <c r="CM34" i="4"/>
  <c r="CL34" i="4"/>
  <c r="CK34" i="4"/>
  <c r="CJ34" i="4"/>
  <c r="CI34" i="4"/>
  <c r="CH34" i="4"/>
  <c r="CG34" i="4"/>
  <c r="CF34" i="4"/>
  <c r="CE34" i="4"/>
  <c r="CD34" i="4"/>
  <c r="CC34" i="4"/>
  <c r="CB34" i="4"/>
  <c r="CA34" i="4"/>
  <c r="BZ34" i="4"/>
  <c r="BY34" i="4"/>
  <c r="BX34" i="4"/>
  <c r="BW34" i="4"/>
  <c r="BV34" i="4"/>
  <c r="BU34" i="4"/>
  <c r="BT34" i="4"/>
  <c r="BS34" i="4"/>
  <c r="BR34" i="4"/>
  <c r="BQ34" i="4"/>
  <c r="BP34" i="4"/>
  <c r="BO34" i="4"/>
  <c r="BN34" i="4"/>
  <c r="BM34" i="4"/>
  <c r="BL34" i="4"/>
  <c r="BK34" i="4"/>
  <c r="BJ34" i="4"/>
  <c r="BI34" i="4"/>
  <c r="BH34" i="4"/>
  <c r="BG34" i="4"/>
  <c r="BF34" i="4"/>
  <c r="BE34" i="4"/>
  <c r="BD34" i="4"/>
  <c r="BC34" i="4"/>
  <c r="BB34" i="4"/>
  <c r="BA34" i="4"/>
  <c r="AZ34" i="4"/>
  <c r="AY34" i="4"/>
  <c r="AX34" i="4"/>
  <c r="AW34" i="4"/>
  <c r="AV34" i="4"/>
  <c r="AU34" i="4"/>
  <c r="AT34" i="4"/>
  <c r="AS34" i="4"/>
  <c r="AR34" i="4"/>
  <c r="AQ34" i="4"/>
  <c r="AP34" i="4"/>
  <c r="AO34" i="4"/>
  <c r="AN34" i="4"/>
  <c r="AM34" i="4"/>
  <c r="AL34" i="4"/>
  <c r="AK34" i="4"/>
  <c r="AJ34" i="4"/>
  <c r="AI34" i="4"/>
  <c r="AH34" i="4"/>
  <c r="AG34" i="4"/>
  <c r="AF34" i="4"/>
  <c r="AE34" i="4"/>
  <c r="AD34" i="4"/>
  <c r="AC34" i="4"/>
  <c r="AB34" i="4"/>
  <c r="AA34" i="4"/>
  <c r="Z34" i="4"/>
  <c r="Y34" i="4"/>
  <c r="X34" i="4"/>
  <c r="W34" i="4"/>
  <c r="V34" i="4"/>
  <c r="U34" i="4"/>
  <c r="T34" i="4"/>
  <c r="S34" i="4"/>
  <c r="R34" i="4"/>
  <c r="Q34" i="4"/>
  <c r="P34" i="4"/>
  <c r="O34" i="4"/>
  <c r="N34" i="4"/>
  <c r="M34" i="4"/>
  <c r="L34" i="4"/>
  <c r="K34" i="4"/>
  <c r="J34" i="4"/>
  <c r="I34" i="4"/>
  <c r="H34" i="4"/>
  <c r="G34" i="4"/>
  <c r="F34" i="4"/>
  <c r="E34" i="4"/>
  <c r="D34" i="4"/>
  <c r="C34" i="4"/>
  <c r="B34" i="4"/>
  <c r="CX9" i="4"/>
  <c r="CX8" i="4"/>
  <c r="CX5" i="4" a="1"/>
  <c r="CX5" i="4"/>
</calcChain>
</file>

<file path=xl/sharedStrings.xml><?xml version="1.0" encoding="utf-8"?>
<sst xmlns="http://schemas.openxmlformats.org/spreadsheetml/2006/main" count="124" uniqueCount="57">
  <si>
    <t>Publication on: 22/08/2026 11:27:42</t>
  </si>
  <si>
    <t>TOTAL (MWh)</t>
  </si>
  <si>
    <t>Total SELL Trades</t>
  </si>
  <si>
    <t>Greece Mainland</t>
  </si>
  <si>
    <t>Market Clearing Price</t>
  </si>
  <si>
    <t>Greece Mainland  (15min MCP)</t>
  </si>
  <si>
    <t>Greece Mainland (60min Index)</t>
  </si>
  <si>
    <t>PRODUCTION TECHNOLOGY / MTU</t>
  </si>
  <si>
    <t>LIGNITE</t>
  </si>
  <si>
    <t>CRETE CONVENTIONAL</t>
  </si>
  <si>
    <t>GAS</t>
  </si>
  <si>
    <t>HYDRO</t>
  </si>
  <si>
    <t>RENEWABLES</t>
  </si>
  <si>
    <t>CRETE RENEWABLES</t>
  </si>
  <si>
    <t>BESS</t>
  </si>
  <si>
    <t>PRODUCTION</t>
  </si>
  <si>
    <t>DEMAND / MTU</t>
  </si>
  <si>
    <t>HV LOAD</t>
  </si>
  <si>
    <t>MV LOAD</t>
  </si>
  <si>
    <t>LV LOAD</t>
  </si>
  <si>
    <t>PUMP</t>
  </si>
  <si>
    <t>SYSTEM LOSSES</t>
  </si>
  <si>
    <t>CRETE LOAD</t>
  </si>
  <si>
    <t>D/R LOAD</t>
  </si>
  <si>
    <t>DEMAND</t>
  </si>
  <si>
    <t>SELL TRADES Price Type /  MTU</t>
  </si>
  <si>
    <t>Priority Price-Taking</t>
  </si>
  <si>
    <t>Hybrid</t>
  </si>
  <si>
    <t>Block</t>
  </si>
  <si>
    <t>SELL</t>
  </si>
  <si>
    <t>BORDER IMPORTS</t>
  </si>
  <si>
    <t>AL-GR</t>
  </si>
  <si>
    <t>MK-GR</t>
  </si>
  <si>
    <t>BG-GR</t>
  </si>
  <si>
    <t>TR-GR</t>
  </si>
  <si>
    <t>IT-GR</t>
  </si>
  <si>
    <t xml:space="preserve"> IMPORTS</t>
  </si>
  <si>
    <t>BORDER IMPORTS (IMPLICIT)</t>
  </si>
  <si>
    <t>CR-GR</t>
  </si>
  <si>
    <t xml:space="preserve"> IMPORTS (IMPLICIT)</t>
  </si>
  <si>
    <t>Total BUY Trades</t>
  </si>
  <si>
    <t>BUY TRADES Price Type /  MTU</t>
  </si>
  <si>
    <t>BUY</t>
  </si>
  <si>
    <t>BORDER EXPORTS</t>
  </si>
  <si>
    <t>GR-AL</t>
  </si>
  <si>
    <t>GR-MK</t>
  </si>
  <si>
    <t>GR-BG</t>
  </si>
  <si>
    <t>GR-TR</t>
  </si>
  <si>
    <t>GR-IT</t>
  </si>
  <si>
    <t>EXPORTS</t>
  </si>
  <si>
    <t>BORDER EXPORTS (IMPLICIT)</t>
  </si>
  <si>
    <t>GR-CR</t>
  </si>
  <si>
    <t>EXPORTS (IMPLICIT)</t>
  </si>
  <si>
    <t>BIDDING ZONE NET POSITION</t>
  </si>
  <si>
    <t>IMPORTS (IMPLICIT)</t>
  </si>
  <si>
    <t>IDA '3' Market</t>
  </si>
  <si>
    <t>IDA '3' Market Coupling Results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</si>
</sst>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\H\o\u\r\-00"/>
    <numFmt numFmtId="165" formatCode="[$-409]dddd\,\ dd\ mmmm\,\ yyyy"/>
    <numFmt numFmtId="166" formatCode="00"/>
    <numFmt numFmtId="167" formatCode="#,##0.000"/>
    <numFmt numFmtId="168" formatCode="0.000"/>
  </numFmts>
  <fonts count="14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b/>
      <sz val="16"/>
      <name val="Arial"/>
      <family val="2"/>
      <charset val="161"/>
    </font>
    <font>
      <b/>
      <sz val="14"/>
      <name val="Arial"/>
      <family val="2"/>
      <charset val="161"/>
    </font>
    <font>
      <sz val="12"/>
      <name val="Arial"/>
      <family val="2"/>
      <charset val="161"/>
    </font>
    <font>
      <sz val="11"/>
      <color theme="1"/>
      <name val="Arial"/>
      <family val="2"/>
      <charset val="161"/>
    </font>
    <font>
      <b/>
      <sz val="14"/>
      <color theme="0"/>
      <name val="Arial"/>
      <family val="2"/>
      <charset val="161"/>
    </font>
    <font>
      <b/>
      <sz val="12"/>
      <color theme="0"/>
      <name val="Arial"/>
      <family val="2"/>
      <charset val="161"/>
    </font>
    <font>
      <b/>
      <sz val="11"/>
      <color theme="0"/>
      <name val="Arial"/>
      <family val="2"/>
      <charset val="161"/>
    </font>
    <font>
      <b/>
      <sz val="11"/>
      <name val="Arial"/>
      <family val="2"/>
      <charset val="161"/>
    </font>
    <font>
      <b/>
      <sz val="11"/>
      <color theme="1"/>
      <name val="Arial"/>
      <family val="2"/>
      <charset val="161"/>
    </font>
    <font>
      <b/>
      <sz val="12"/>
      <name val="Arial"/>
      <family val="2"/>
      <charset val="161"/>
    </font>
    <font>
      <b/>
      <sz val="12"/>
      <color theme="1"/>
      <name val="Arial"/>
      <family val="2"/>
      <charset val="161"/>
    </font>
    <font>
      <b/>
      <sz val="10"/>
      <color theme="1"/>
      <name val="Arial"/>
      <family val="2"/>
      <charset val="161"/>
    </font>
  </fonts>
  <fills count="8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22"/>
      </patternFill>
    </fill>
  </fills>
  <borders count="4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66">
    <xf numFmtId="0" fontId="0" fillId="0" borderId="0" xfId="0"/>
    <xf numFmtId="0" fontId="2" fillId="0" borderId="1" xfId="1" applyFont="1" applyBorder="1" applyAlignment="1">
      <alignment horizontal="left" vertical="center" indent="1"/>
    </xf>
    <xf numFmtId="0" fontId="3" fillId="0" borderId="1" xfId="1" applyFont="1" applyBorder="1" applyAlignment="1">
      <alignment vertical="center"/>
    </xf>
    <xf numFmtId="0" fontId="4" fillId="0" borderId="1" xfId="1" applyFont="1" applyBorder="1" applyAlignment="1">
      <alignment vertical="center"/>
    </xf>
    <xf numFmtId="0" fontId="4" fillId="0" borderId="0" xfId="1" applyFont="1" applyAlignment="1">
      <alignment vertical="center"/>
    </xf>
    <xf numFmtId="0" fontId="5" fillId="0" borderId="0" xfId="1" applyFont="1"/>
    <xf numFmtId="0" fontId="3" fillId="0" borderId="0" xfId="1" applyFont="1" applyAlignment="1">
      <alignment vertical="center" shrinkToFit="1"/>
    </xf>
    <xf numFmtId="0" fontId="2" fillId="0" borderId="0" xfId="1" applyFont="1" applyAlignment="1">
      <alignment horizontal="left" vertical="center" indent="1"/>
    </xf>
    <xf numFmtId="164" fontId="3" fillId="2" borderId="2" xfId="1" applyNumberFormat="1" applyFont="1" applyFill="1" applyBorder="1" applyAlignment="1">
      <alignment horizontal="center" vertical="center"/>
    </xf>
    <xf numFmtId="0" fontId="3" fillId="0" borderId="1" xfId="1" applyFont="1" applyBorder="1" applyAlignment="1">
      <alignment horizontal="right" vertical="center" indent="1" shrinkToFit="1"/>
    </xf>
    <xf numFmtId="165" fontId="6" fillId="3" borderId="2" xfId="1" applyNumberFormat="1" applyFont="1" applyFill="1" applyBorder="1" applyAlignment="1" applyProtection="1">
      <alignment horizontal="left" vertical="center" indent="1" shrinkToFit="1"/>
      <protection locked="0"/>
    </xf>
    <xf numFmtId="166" fontId="7" fillId="3" borderId="3" xfId="1" applyNumberFormat="1" applyFont="1" applyFill="1" applyBorder="1" applyAlignment="1" applyProtection="1">
      <alignment horizontal="center" vertical="center"/>
      <protection hidden="1"/>
    </xf>
    <xf numFmtId="166" fontId="7" fillId="3" borderId="4" xfId="1" applyNumberFormat="1" applyFont="1" applyFill="1" applyBorder="1" applyAlignment="1" applyProtection="1">
      <alignment horizontal="center" vertical="center"/>
      <protection hidden="1"/>
    </xf>
    <xf numFmtId="166" fontId="7" fillId="3" borderId="5" xfId="1" applyNumberFormat="1" applyFont="1" applyFill="1" applyBorder="1" applyAlignment="1" applyProtection="1">
      <alignment horizontal="center" vertical="center"/>
      <protection hidden="1"/>
    </xf>
    <xf numFmtId="166" fontId="7" fillId="3" borderId="6" xfId="1" applyNumberFormat="1" applyFont="1" applyFill="1" applyBorder="1" applyAlignment="1" applyProtection="1">
      <alignment horizontal="center" vertical="center"/>
      <protection hidden="1"/>
    </xf>
    <xf numFmtId="166" fontId="7" fillId="3" borderId="7" xfId="1" applyNumberFormat="1" applyFont="1" applyFill="1" applyBorder="1" applyAlignment="1" applyProtection="1">
      <alignment horizontal="center" vertical="center"/>
      <protection hidden="1"/>
    </xf>
    <xf numFmtId="166" fontId="7" fillId="3" borderId="8" xfId="1" applyNumberFormat="1" applyFont="1" applyFill="1" applyBorder="1" applyAlignment="1" applyProtection="1">
      <alignment horizontal="center" vertical="center"/>
      <protection hidden="1"/>
    </xf>
    <xf numFmtId="166" fontId="7" fillId="3" borderId="9" xfId="1" applyNumberFormat="1" applyFont="1" applyFill="1" applyBorder="1" applyAlignment="1" applyProtection="1">
      <alignment horizontal="center" vertical="center"/>
      <protection hidden="1"/>
    </xf>
    <xf numFmtId="0" fontId="7" fillId="3" borderId="2" xfId="1" applyFont="1" applyFill="1" applyBorder="1" applyAlignment="1" applyProtection="1">
      <alignment horizontal="center" vertical="center"/>
      <protection hidden="1"/>
    </xf>
    <xf numFmtId="0" fontId="7" fillId="3" borderId="2" xfId="1" applyFont="1" applyFill="1" applyBorder="1" applyAlignment="1" applyProtection="1">
      <alignment horizontal="left" vertical="center" indent="1"/>
      <protection hidden="1"/>
    </xf>
    <xf numFmtId="167" fontId="8" fillId="0" borderId="10" xfId="1" applyNumberFormat="1" applyFont="1" applyBorder="1" applyAlignment="1" applyProtection="1">
      <alignment horizontal="center" vertical="center" shrinkToFit="1"/>
      <protection locked="0" hidden="1"/>
    </xf>
    <xf numFmtId="167" fontId="8" fillId="0" borderId="8" xfId="1" applyNumberFormat="1" applyFont="1" applyBorder="1" applyAlignment="1" applyProtection="1">
      <alignment horizontal="center" vertical="center" shrinkToFit="1"/>
      <protection locked="0" hidden="1"/>
    </xf>
    <xf numFmtId="167" fontId="8" fillId="0" borderId="11" xfId="1" applyNumberFormat="1" applyFont="1" applyBorder="1" applyAlignment="1" applyProtection="1">
      <alignment horizontal="center" vertical="center" shrinkToFit="1"/>
      <protection locked="0" hidden="1"/>
    </xf>
    <xf numFmtId="0" fontId="9" fillId="0" borderId="12" xfId="1" applyFont="1" applyBorder="1" applyAlignment="1" applyProtection="1">
      <alignment horizontal="left" vertical="center" indent="1"/>
      <protection hidden="1"/>
    </xf>
    <xf numFmtId="0" fontId="9" fillId="0" borderId="13" xfId="1" applyFont="1" applyBorder="1" applyAlignment="1" applyProtection="1">
      <alignment horizontal="right" vertical="center" shrinkToFit="1"/>
      <protection locked="0" hidden="1"/>
    </xf>
    <xf numFmtId="0" fontId="9" fillId="0" borderId="14" xfId="1" applyFont="1" applyBorder="1" applyAlignment="1" applyProtection="1">
      <alignment horizontal="right" vertical="center" shrinkToFit="1"/>
      <protection locked="0" hidden="1"/>
    </xf>
    <xf numFmtId="0" fontId="9" fillId="0" borderId="15" xfId="1" applyFont="1" applyBorder="1" applyAlignment="1" applyProtection="1">
      <alignment horizontal="right" vertical="center" shrinkToFit="1"/>
      <protection locked="0" hidden="1"/>
    </xf>
    <xf numFmtId="0" fontId="9" fillId="0" borderId="16" xfId="1" applyFont="1" applyBorder="1" applyAlignment="1" applyProtection="1">
      <alignment horizontal="right" vertical="center" shrinkToFit="1"/>
      <protection locked="0" hidden="1"/>
    </xf>
    <xf numFmtId="167" fontId="8" fillId="4" borderId="12" xfId="1" applyNumberFormat="1" applyFont="1" applyFill="1" applyBorder="1" applyAlignment="1" applyProtection="1">
      <alignment horizontal="right" vertical="center" shrinkToFit="1"/>
      <protection hidden="1"/>
    </xf>
    <xf numFmtId="0" fontId="9" fillId="0" borderId="17" xfId="1" applyFont="1" applyBorder="1" applyAlignment="1" applyProtection="1">
      <alignment horizontal="left" vertical="center" indent="1"/>
      <protection hidden="1"/>
    </xf>
    <xf numFmtId="0" fontId="9" fillId="0" borderId="18" xfId="1" applyFont="1" applyBorder="1" applyAlignment="1" applyProtection="1">
      <alignment horizontal="right" vertical="center" shrinkToFit="1"/>
      <protection locked="0" hidden="1"/>
    </xf>
    <xf numFmtId="0" fontId="9" fillId="0" borderId="19" xfId="1" applyFont="1" applyBorder="1" applyAlignment="1" applyProtection="1">
      <alignment horizontal="right" vertical="center" shrinkToFit="1"/>
      <protection locked="0" hidden="1"/>
    </xf>
    <xf numFmtId="0" fontId="9" fillId="0" borderId="20" xfId="1" applyFont="1" applyBorder="1" applyAlignment="1" applyProtection="1">
      <alignment horizontal="right" vertical="center" shrinkToFit="1"/>
      <protection locked="0" hidden="1"/>
    </xf>
    <xf numFmtId="0" fontId="9" fillId="0" borderId="21" xfId="1" applyFont="1" applyBorder="1" applyAlignment="1" applyProtection="1">
      <alignment horizontal="right" vertical="center" shrinkToFit="1"/>
      <protection locked="0" hidden="1"/>
    </xf>
    <xf numFmtId="0" fontId="9" fillId="0" borderId="22" xfId="1" applyFont="1" applyBorder="1" applyAlignment="1" applyProtection="1">
      <alignment horizontal="right" vertical="center" shrinkToFit="1"/>
      <protection hidden="1"/>
    </xf>
    <xf numFmtId="0" fontId="10" fillId="0" borderId="12" xfId="1" applyFont="1" applyBorder="1" applyAlignment="1" applyProtection="1">
      <alignment horizontal="left" vertical="center" indent="1" shrinkToFit="1"/>
      <protection hidden="1"/>
    </xf>
    <xf numFmtId="2" fontId="10" fillId="0" borderId="13" xfId="1" applyNumberFormat="1" applyFont="1" applyBorder="1" applyAlignment="1" applyProtection="1">
      <alignment horizontal="right" vertical="center" shrinkToFit="1"/>
      <protection locked="0" hidden="1"/>
    </xf>
    <xf numFmtId="2" fontId="10" fillId="0" borderId="14" xfId="1" applyNumberFormat="1" applyFont="1" applyBorder="1" applyAlignment="1" applyProtection="1">
      <alignment horizontal="right" vertical="center" shrinkToFit="1"/>
      <protection locked="0" hidden="1"/>
    </xf>
    <xf numFmtId="2" fontId="10" fillId="0" borderId="15" xfId="1" applyNumberFormat="1" applyFont="1" applyBorder="1" applyAlignment="1" applyProtection="1">
      <alignment horizontal="right" vertical="center" shrinkToFit="1"/>
      <protection locked="0" hidden="1"/>
    </xf>
    <xf numFmtId="2" fontId="10" fillId="0" borderId="16" xfId="1" applyNumberFormat="1" applyFont="1" applyBorder="1" applyAlignment="1" applyProtection="1">
      <alignment horizontal="right" vertical="center" shrinkToFit="1"/>
      <protection locked="0" hidden="1"/>
    </xf>
    <xf numFmtId="4" fontId="8" fillId="4" borderId="12" xfId="1" applyNumberFormat="1" applyFont="1" applyFill="1" applyBorder="1" applyAlignment="1" applyProtection="1">
      <alignment horizontal="right" vertical="center" shrinkToFit="1"/>
      <protection hidden="1"/>
    </xf>
    <xf numFmtId="0" fontId="10" fillId="0" borderId="23" xfId="1" applyFont="1" applyBorder="1" applyAlignment="1" applyProtection="1">
      <alignment horizontal="left" vertical="center" indent="1" shrinkToFit="1"/>
      <protection hidden="1"/>
    </xf>
    <xf numFmtId="0" fontId="10" fillId="0" borderId="18" xfId="1" applyFont="1" applyBorder="1" applyAlignment="1" applyProtection="1">
      <alignment horizontal="right" vertical="center" shrinkToFit="1"/>
      <protection locked="0" hidden="1"/>
    </xf>
    <xf numFmtId="0" fontId="10" fillId="0" borderId="19" xfId="1" applyFont="1" applyBorder="1" applyAlignment="1" applyProtection="1">
      <alignment horizontal="right" vertical="center" shrinkToFit="1"/>
      <protection locked="0" hidden="1"/>
    </xf>
    <xf numFmtId="0" fontId="10" fillId="0" borderId="24" xfId="1" applyFont="1" applyBorder="1" applyAlignment="1" applyProtection="1">
      <alignment horizontal="right" vertical="center" shrinkToFit="1"/>
      <protection locked="0" hidden="1"/>
    </xf>
    <xf numFmtId="0" fontId="10" fillId="0" borderId="25" xfId="1" applyFont="1" applyBorder="1" applyAlignment="1" applyProtection="1">
      <alignment horizontal="right" vertical="center" shrinkToFit="1"/>
      <protection locked="0" hidden="1"/>
    </xf>
    <xf numFmtId="4" fontId="8" fillId="4" borderId="26" xfId="1" applyNumberFormat="1" applyFont="1" applyFill="1" applyBorder="1" applyAlignment="1" applyProtection="1">
      <alignment horizontal="right" vertical="center" shrinkToFit="1"/>
      <protection hidden="1"/>
    </xf>
    <xf numFmtId="0" fontId="7" fillId="5" borderId="2" xfId="1" applyFont="1" applyFill="1" applyBorder="1" applyAlignment="1" applyProtection="1">
      <alignment horizontal="left" vertical="center"/>
      <protection hidden="1"/>
    </xf>
    <xf numFmtId="166" fontId="7" fillId="0" borderId="10" xfId="1" applyNumberFormat="1" applyFont="1" applyBorder="1" applyAlignment="1" applyProtection="1">
      <alignment horizontal="center" vertical="center"/>
      <protection hidden="1"/>
    </xf>
    <xf numFmtId="166" fontId="7" fillId="0" borderId="8" xfId="1" applyNumberFormat="1" applyFont="1" applyBorder="1" applyAlignment="1" applyProtection="1">
      <alignment horizontal="center" vertical="center"/>
      <protection hidden="1"/>
    </xf>
    <xf numFmtId="166" fontId="7" fillId="0" borderId="11" xfId="1" applyNumberFormat="1" applyFont="1" applyBorder="1" applyAlignment="1" applyProtection="1">
      <alignment horizontal="center" vertical="center"/>
      <protection hidden="1"/>
    </xf>
    <xf numFmtId="0" fontId="11" fillId="0" borderId="12" xfId="1" applyFont="1" applyBorder="1" applyAlignment="1" applyProtection="1">
      <alignment horizontal="left" vertical="center" indent="1" shrinkToFit="1"/>
      <protection hidden="1"/>
    </xf>
    <xf numFmtId="0" fontId="9" fillId="0" borderId="13" xfId="1" applyFont="1" applyBorder="1" applyAlignment="1" applyProtection="1">
      <alignment horizontal="right" vertical="center" shrinkToFit="1"/>
      <protection hidden="1"/>
    </xf>
    <xf numFmtId="0" fontId="9" fillId="0" borderId="14" xfId="1" applyFont="1" applyBorder="1" applyAlignment="1" applyProtection="1">
      <alignment horizontal="right" vertical="center" shrinkToFit="1"/>
      <protection hidden="1"/>
    </xf>
    <xf numFmtId="0" fontId="9" fillId="0" borderId="15" xfId="1" applyFont="1" applyBorder="1" applyAlignment="1" applyProtection="1">
      <alignment horizontal="right" vertical="center" shrinkToFit="1"/>
      <protection hidden="1"/>
    </xf>
    <xf numFmtId="0" fontId="9" fillId="0" borderId="16" xfId="1" applyFont="1" applyBorder="1" applyAlignment="1" applyProtection="1">
      <alignment horizontal="right" vertical="center" shrinkToFit="1"/>
      <protection hidden="1"/>
    </xf>
    <xf numFmtId="167" fontId="9" fillId="0" borderId="12" xfId="1" applyNumberFormat="1" applyFont="1" applyBorder="1" applyAlignment="1" applyProtection="1">
      <alignment horizontal="right" vertical="center" shrinkToFit="1"/>
      <protection hidden="1"/>
    </xf>
    <xf numFmtId="0" fontId="11" fillId="0" borderId="27" xfId="1" applyFont="1" applyBorder="1" applyAlignment="1" applyProtection="1">
      <alignment horizontal="left" vertical="center" indent="1" shrinkToFit="1"/>
      <protection hidden="1"/>
    </xf>
    <xf numFmtId="0" fontId="9" fillId="0" borderId="28" xfId="1" applyFont="1" applyBorder="1" applyAlignment="1" applyProtection="1">
      <alignment horizontal="right" vertical="center" shrinkToFit="1"/>
      <protection hidden="1"/>
    </xf>
    <xf numFmtId="0" fontId="9" fillId="0" borderId="29" xfId="1" applyFont="1" applyBorder="1" applyAlignment="1" applyProtection="1">
      <alignment horizontal="right" vertical="center" shrinkToFit="1"/>
      <protection hidden="1"/>
    </xf>
    <xf numFmtId="0" fontId="9" fillId="0" borderId="30" xfId="1" applyFont="1" applyBorder="1" applyAlignment="1" applyProtection="1">
      <alignment horizontal="right" vertical="center" shrinkToFit="1"/>
      <protection hidden="1"/>
    </xf>
    <xf numFmtId="0" fontId="9" fillId="0" borderId="31" xfId="1" applyFont="1" applyBorder="1" applyAlignment="1" applyProtection="1">
      <alignment horizontal="right" vertical="center" shrinkToFit="1"/>
      <protection hidden="1"/>
    </xf>
    <xf numFmtId="167" fontId="9" fillId="0" borderId="27" xfId="1" applyNumberFormat="1" applyFont="1" applyBorder="1" applyAlignment="1" applyProtection="1">
      <alignment horizontal="right" vertical="center" shrinkToFit="1"/>
      <protection hidden="1"/>
    </xf>
    <xf numFmtId="0" fontId="11" fillId="0" borderId="32" xfId="1" applyFont="1" applyBorder="1" applyAlignment="1" applyProtection="1">
      <alignment horizontal="left" vertical="center" indent="1" shrinkToFit="1"/>
      <protection hidden="1"/>
    </xf>
    <xf numFmtId="0" fontId="9" fillId="0" borderId="33" xfId="1" applyFont="1" applyBorder="1" applyAlignment="1" applyProtection="1">
      <alignment horizontal="right" vertical="center" shrinkToFit="1"/>
      <protection hidden="1"/>
    </xf>
    <xf numFmtId="0" fontId="9" fillId="0" borderId="34" xfId="1" applyFont="1" applyBorder="1" applyAlignment="1" applyProtection="1">
      <alignment horizontal="right" vertical="center" shrinkToFit="1"/>
      <protection hidden="1"/>
    </xf>
    <xf numFmtId="0" fontId="9" fillId="0" borderId="35" xfId="1" applyFont="1" applyBorder="1" applyAlignment="1" applyProtection="1">
      <alignment horizontal="right" vertical="center" shrinkToFit="1"/>
      <protection hidden="1"/>
    </xf>
    <xf numFmtId="0" fontId="9" fillId="0" borderId="36" xfId="1" applyFont="1" applyBorder="1" applyAlignment="1" applyProtection="1">
      <alignment horizontal="right" vertical="center" shrinkToFit="1"/>
      <protection hidden="1"/>
    </xf>
    <xf numFmtId="167" fontId="9" fillId="0" borderId="32" xfId="1" applyNumberFormat="1" applyFont="1" applyBorder="1" applyAlignment="1" applyProtection="1">
      <alignment horizontal="right" vertical="center" shrinkToFit="1"/>
      <protection hidden="1"/>
    </xf>
    <xf numFmtId="0" fontId="11" fillId="0" borderId="23" xfId="1" applyFont="1" applyBorder="1" applyAlignment="1" applyProtection="1">
      <alignment horizontal="left" vertical="center" indent="1" shrinkToFit="1"/>
      <protection hidden="1"/>
    </xf>
    <xf numFmtId="0" fontId="9" fillId="0" borderId="37" xfId="1" applyFont="1" applyBorder="1" applyAlignment="1" applyProtection="1">
      <alignment horizontal="right" vertical="center" shrinkToFit="1"/>
      <protection hidden="1"/>
    </xf>
    <xf numFmtId="0" fontId="9" fillId="0" borderId="38" xfId="1" applyFont="1" applyBorder="1" applyAlignment="1" applyProtection="1">
      <alignment horizontal="right" vertical="center" shrinkToFit="1"/>
      <protection hidden="1"/>
    </xf>
    <xf numFmtId="0" fontId="9" fillId="0" borderId="24" xfId="1" applyFont="1" applyBorder="1" applyAlignment="1" applyProtection="1">
      <alignment horizontal="right" vertical="center" shrinkToFit="1"/>
      <protection hidden="1"/>
    </xf>
    <xf numFmtId="0" fontId="9" fillId="0" borderId="25" xfId="1" applyFont="1" applyBorder="1" applyAlignment="1" applyProtection="1">
      <alignment horizontal="right" vertical="center" shrinkToFit="1"/>
      <protection hidden="1"/>
    </xf>
    <xf numFmtId="167" fontId="9" fillId="0" borderId="23" xfId="1" applyNumberFormat="1" applyFont="1" applyBorder="1" applyAlignment="1" applyProtection="1">
      <alignment horizontal="right" vertical="center" shrinkToFit="1"/>
      <protection hidden="1"/>
    </xf>
    <xf numFmtId="0" fontId="7" fillId="4" borderId="26" xfId="1" applyFont="1" applyFill="1" applyBorder="1" applyAlignment="1" applyProtection="1">
      <alignment horizontal="left" vertical="center" indent="1" shrinkToFit="1"/>
      <protection hidden="1"/>
    </xf>
    <xf numFmtId="168" fontId="8" fillId="4" borderId="18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19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20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21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26" xfId="1" applyNumberFormat="1" applyFont="1" applyFill="1" applyBorder="1" applyAlignment="1" applyProtection="1">
      <alignment horizontal="right" vertical="center" shrinkToFit="1"/>
      <protection hidden="1"/>
    </xf>
    <xf numFmtId="0" fontId="12" fillId="0" borderId="39" xfId="1" applyFont="1" applyBorder="1" applyAlignment="1" applyProtection="1">
      <alignment horizontal="left" vertical="center" indent="1" shrinkToFit="1"/>
      <protection hidden="1"/>
    </xf>
    <xf numFmtId="167" fontId="13" fillId="0" borderId="10" xfId="1" applyNumberFormat="1" applyFont="1" applyBorder="1" applyAlignment="1" applyProtection="1">
      <alignment horizontal="center" vertical="center" shrinkToFit="1"/>
      <protection locked="0" hidden="1"/>
    </xf>
    <xf numFmtId="167" fontId="13" fillId="0" borderId="8" xfId="1" applyNumberFormat="1" applyFont="1" applyBorder="1" applyAlignment="1" applyProtection="1">
      <alignment horizontal="center" vertical="center" shrinkToFit="1"/>
      <protection locked="0" hidden="1"/>
    </xf>
    <xf numFmtId="167" fontId="13" fillId="0" borderId="11" xfId="1" applyNumberFormat="1" applyFont="1" applyBorder="1" applyAlignment="1" applyProtection="1">
      <alignment horizontal="center" vertical="center" shrinkToFit="1"/>
      <protection locked="0" hidden="1"/>
    </xf>
    <xf numFmtId="0" fontId="7" fillId="3" borderId="2" xfId="1" applyFont="1" applyFill="1" applyBorder="1" applyAlignment="1" applyProtection="1">
      <alignment horizontal="left" vertical="center"/>
      <protection hidden="1"/>
    </xf>
    <xf numFmtId="0" fontId="9" fillId="6" borderId="12" xfId="1" applyFont="1" applyFill="1" applyBorder="1" applyAlignment="1" applyProtection="1">
      <alignment horizontal="left" vertical="center" indent="1"/>
      <protection hidden="1"/>
    </xf>
    <xf numFmtId="0" fontId="9" fillId="0" borderId="13" xfId="1" applyFont="1" applyBorder="1" applyAlignment="1">
      <alignment horizontal="right" vertical="center"/>
    </xf>
    <xf numFmtId="0" fontId="9" fillId="0" borderId="14" xfId="1" applyFont="1" applyBorder="1" applyAlignment="1">
      <alignment horizontal="right" vertical="center"/>
    </xf>
    <xf numFmtId="0" fontId="9" fillId="0" borderId="15" xfId="1" applyFont="1" applyBorder="1" applyAlignment="1">
      <alignment horizontal="right" vertical="center"/>
    </xf>
    <xf numFmtId="0" fontId="9" fillId="0" borderId="16" xfId="1" applyFont="1" applyBorder="1" applyAlignment="1">
      <alignment horizontal="right" vertical="center"/>
    </xf>
    <xf numFmtId="167" fontId="9" fillId="6" borderId="12" xfId="1" applyNumberFormat="1" applyFont="1" applyFill="1" applyBorder="1" applyAlignment="1">
      <alignment horizontal="right" vertical="center"/>
    </xf>
    <xf numFmtId="0" fontId="9" fillId="7" borderId="27" xfId="1" applyFont="1" applyFill="1" applyBorder="1" applyAlignment="1" applyProtection="1">
      <alignment horizontal="left" vertical="center" indent="1"/>
      <protection hidden="1"/>
    </xf>
    <xf numFmtId="0" fontId="9" fillId="0" borderId="33" xfId="1" applyFont="1" applyBorder="1" applyAlignment="1">
      <alignment horizontal="right" vertical="center"/>
    </xf>
    <xf numFmtId="0" fontId="9" fillId="0" borderId="34" xfId="1" applyFont="1" applyBorder="1" applyAlignment="1">
      <alignment horizontal="right" vertical="center"/>
    </xf>
    <xf numFmtId="0" fontId="9" fillId="0" borderId="35" xfId="1" applyFont="1" applyBorder="1" applyAlignment="1">
      <alignment horizontal="right" vertical="center"/>
    </xf>
    <xf numFmtId="0" fontId="9" fillId="0" borderId="36" xfId="1" applyFont="1" applyBorder="1" applyAlignment="1">
      <alignment horizontal="right" vertical="center"/>
    </xf>
    <xf numFmtId="167" fontId="9" fillId="6" borderId="32" xfId="1" applyNumberFormat="1" applyFont="1" applyFill="1" applyBorder="1" applyAlignment="1">
      <alignment horizontal="right" vertical="center"/>
    </xf>
    <xf numFmtId="0" fontId="9" fillId="0" borderId="37" xfId="1" applyFont="1" applyBorder="1" applyAlignment="1">
      <alignment horizontal="right" vertical="center"/>
    </xf>
    <xf numFmtId="0" fontId="9" fillId="0" borderId="38" xfId="1" applyFont="1" applyBorder="1" applyAlignment="1">
      <alignment horizontal="right" vertical="center"/>
    </xf>
    <xf numFmtId="0" fontId="9" fillId="0" borderId="24" xfId="1" applyFont="1" applyBorder="1" applyAlignment="1">
      <alignment horizontal="right" vertical="center"/>
    </xf>
    <xf numFmtId="0" fontId="9" fillId="7" borderId="17" xfId="1" applyFont="1" applyFill="1" applyBorder="1" applyAlignment="1" applyProtection="1">
      <alignment horizontal="left" vertical="center" indent="1"/>
      <protection hidden="1"/>
    </xf>
    <xf numFmtId="0" fontId="9" fillId="0" borderId="25" xfId="1" applyFont="1" applyBorder="1" applyAlignment="1">
      <alignment horizontal="right" vertical="center"/>
    </xf>
    <xf numFmtId="167" fontId="9" fillId="6" borderId="23" xfId="1" applyNumberFormat="1" applyFont="1" applyFill="1" applyBorder="1" applyAlignment="1">
      <alignment horizontal="right" vertical="center"/>
    </xf>
    <xf numFmtId="0" fontId="9" fillId="0" borderId="32" xfId="1" applyFont="1" applyBorder="1" applyAlignment="1" applyProtection="1">
      <alignment horizontal="left" vertical="center" indent="1"/>
      <protection hidden="1"/>
    </xf>
    <xf numFmtId="0" fontId="7" fillId="4" borderId="22" xfId="1" applyFont="1" applyFill="1" applyBorder="1" applyAlignment="1" applyProtection="1">
      <alignment horizontal="left" vertical="center" indent="1" shrinkToFit="1"/>
      <protection hidden="1"/>
    </xf>
    <xf numFmtId="168" fontId="8" fillId="4" borderId="40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41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42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43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22" xfId="1" applyNumberFormat="1" applyFont="1" applyFill="1" applyBorder="1" applyAlignment="1" applyProtection="1">
      <alignment horizontal="right" vertical="center" shrinkToFit="1"/>
      <protection hidden="1"/>
    </xf>
    <xf numFmtId="166" fontId="7" fillId="0" borderId="44" xfId="1" applyNumberFormat="1" applyFont="1" applyBorder="1" applyAlignment="1" applyProtection="1">
      <alignment horizontal="center" vertical="center"/>
      <protection hidden="1"/>
    </xf>
    <xf numFmtId="166" fontId="7" fillId="0" borderId="45" xfId="1" applyNumberFormat="1" applyFont="1" applyBorder="1" applyAlignment="1" applyProtection="1">
      <alignment horizontal="center" vertical="center"/>
      <protection hidden="1"/>
    </xf>
    <xf numFmtId="166" fontId="7" fillId="0" borderId="46" xfId="1" applyNumberFormat="1" applyFont="1" applyBorder="1" applyAlignment="1" applyProtection="1">
      <alignment horizontal="center" vertical="center"/>
      <protection hidden="1"/>
    </xf>
    <xf numFmtId="0" fontId="9" fillId="6" borderId="13" xfId="1" applyFont="1" applyFill="1" applyBorder="1" applyAlignment="1">
      <alignment horizontal="right" vertical="center"/>
    </xf>
    <xf numFmtId="0" fontId="9" fillId="6" borderId="47" xfId="1" applyFont="1" applyFill="1" applyBorder="1" applyAlignment="1">
      <alignment horizontal="right" vertical="center"/>
    </xf>
    <xf numFmtId="0" fontId="9" fillId="6" borderId="14" xfId="1" applyFont="1" applyFill="1" applyBorder="1" applyAlignment="1">
      <alignment horizontal="right" vertical="center"/>
    </xf>
    <xf numFmtId="0" fontId="9" fillId="6" borderId="16" xfId="1" applyFont="1" applyFill="1" applyBorder="1" applyAlignment="1">
      <alignment horizontal="right" vertical="center"/>
    </xf>
    <xf numFmtId="0" fontId="9" fillId="6" borderId="32" xfId="1" applyFont="1" applyFill="1" applyBorder="1" applyAlignment="1" applyProtection="1">
      <alignment horizontal="left" vertical="center" indent="1"/>
      <protection hidden="1"/>
    </xf>
    <xf numFmtId="0" fontId="9" fillId="6" borderId="33" xfId="1" applyFont="1" applyFill="1" applyBorder="1" applyAlignment="1">
      <alignment horizontal="right" vertical="center"/>
    </xf>
    <xf numFmtId="0" fontId="9" fillId="6" borderId="34" xfId="1" applyFont="1" applyFill="1" applyBorder="1" applyAlignment="1">
      <alignment horizontal="right" vertical="center"/>
    </xf>
    <xf numFmtId="0" fontId="9" fillId="6" borderId="36" xfId="1" applyFont="1" applyFill="1" applyBorder="1" applyAlignment="1">
      <alignment horizontal="right" vertical="center"/>
    </xf>
    <xf numFmtId="0" fontId="9" fillId="6" borderId="35" xfId="1" applyFont="1" applyFill="1" applyBorder="1" applyAlignment="1">
      <alignment horizontal="right" vertical="center"/>
    </xf>
    <xf numFmtId="0" fontId="7" fillId="0" borderId="0" xfId="1" applyFont="1" applyAlignment="1" applyProtection="1">
      <alignment horizontal="left" vertical="center" indent="1" shrinkToFit="1"/>
      <protection hidden="1"/>
    </xf>
    <xf numFmtId="168" fontId="8" fillId="0" borderId="0" xfId="1" applyNumberFormat="1" applyFont="1" applyAlignment="1" applyProtection="1">
      <alignment horizontal="right" vertical="center" shrinkToFit="1"/>
      <protection hidden="1"/>
    </xf>
    <xf numFmtId="167" fontId="8" fillId="0" borderId="0" xfId="1" applyNumberFormat="1" applyFont="1" applyAlignment="1" applyProtection="1">
      <alignment horizontal="right" vertical="center" shrinkToFit="1"/>
      <protection hidden="1"/>
    </xf>
    <xf numFmtId="167" fontId="8" fillId="4" borderId="2" xfId="1" applyNumberFormat="1" applyFont="1" applyFill="1" applyBorder="1" applyAlignment="1" applyProtection="1">
      <alignment horizontal="right" vertical="center" shrinkToFit="1"/>
      <protection hidden="1"/>
    </xf>
    <xf numFmtId="0" fontId="3" fillId="0" borderId="1" xfId="1" applyFont="1" applyBorder="1" applyAlignment="1">
      <alignment vertical="center" shrinkToFit="1"/>
    </xf>
    <xf numFmtId="0" fontId="7" fillId="5" borderId="2" xfId="1" applyFont="1" applyFill="1" applyBorder="1" applyAlignment="1" applyProtection="1">
      <alignment horizontal="center" vertical="center"/>
      <protection hidden="1"/>
    </xf>
    <xf numFmtId="0" fontId="5" fillId="0" borderId="1" xfId="1" applyFont="1" applyBorder="1"/>
    <xf numFmtId="0" fontId="3" fillId="0" borderId="0" xfId="1" applyFont="1" applyAlignment="1">
      <alignment vertical="center"/>
    </xf>
    <xf numFmtId="0" fontId="3" fillId="0" borderId="1" xfId="1" applyFont="1" applyBorder="1" applyAlignment="1">
      <alignment horizontal="right" vertical="center" indent="1"/>
    </xf>
    <xf numFmtId="167" fontId="8" fillId="3" borderId="12" xfId="1" applyNumberFormat="1" applyFont="1" applyFill="1" applyBorder="1" applyAlignment="1" applyProtection="1">
      <alignment horizontal="right" vertical="center" shrinkToFit="1"/>
      <protection hidden="1"/>
    </xf>
    <xf numFmtId="0" fontId="9" fillId="0" borderId="22" xfId="1" applyFont="1" applyBorder="1" applyAlignment="1" applyProtection="1">
      <alignment horizontal="left" vertical="center" indent="1"/>
      <protection hidden="1"/>
    </xf>
    <xf numFmtId="0" fontId="8" fillId="0" borderId="10" xfId="1" applyFont="1" applyBorder="1" applyAlignment="1" applyProtection="1">
      <alignment horizontal="center" vertical="center" shrinkToFit="1"/>
      <protection locked="0" hidden="1"/>
    </xf>
    <xf numFmtId="0" fontId="8" fillId="0" borderId="8" xfId="1" applyFont="1" applyBorder="1" applyAlignment="1" applyProtection="1">
      <alignment horizontal="center" vertical="center" shrinkToFit="1"/>
      <protection locked="0" hidden="1"/>
    </xf>
    <xf numFmtId="0" fontId="8" fillId="0" borderId="11" xfId="1" applyFont="1" applyBorder="1" applyAlignment="1" applyProtection="1">
      <alignment horizontal="center" vertical="center" shrinkToFit="1"/>
      <protection locked="0" hidden="1"/>
    </xf>
    <xf numFmtId="4" fontId="10" fillId="0" borderId="13" xfId="1" applyNumberFormat="1" applyFont="1" applyBorder="1" applyAlignment="1" applyProtection="1">
      <alignment horizontal="right" vertical="center" shrinkToFit="1"/>
      <protection locked="0" hidden="1"/>
    </xf>
    <xf numFmtId="4" fontId="10" fillId="0" borderId="14" xfId="1" applyNumberFormat="1" applyFont="1" applyBorder="1" applyAlignment="1" applyProtection="1">
      <alignment horizontal="right" vertical="center" shrinkToFit="1"/>
      <protection locked="0" hidden="1"/>
    </xf>
    <xf numFmtId="4" fontId="10" fillId="0" borderId="15" xfId="1" applyNumberFormat="1" applyFont="1" applyBorder="1" applyAlignment="1" applyProtection="1">
      <alignment horizontal="right" vertical="center" shrinkToFit="1"/>
      <protection locked="0" hidden="1"/>
    </xf>
    <xf numFmtId="4" fontId="10" fillId="0" borderId="16" xfId="1" applyNumberFormat="1" applyFont="1" applyBorder="1" applyAlignment="1" applyProtection="1">
      <alignment horizontal="right" vertical="center" shrinkToFit="1"/>
      <protection locked="0" hidden="1"/>
    </xf>
    <xf numFmtId="4" fontId="8" fillId="3" borderId="12" xfId="1" applyNumberFormat="1" applyFont="1" applyFill="1" applyBorder="1" applyAlignment="1" applyProtection="1">
      <alignment horizontal="right" vertical="center" shrinkToFit="1"/>
      <protection hidden="1"/>
    </xf>
    <xf numFmtId="4" fontId="8" fillId="3" borderId="26" xfId="1" applyNumberFormat="1" applyFont="1" applyFill="1" applyBorder="1" applyAlignment="1" applyProtection="1">
      <alignment horizontal="right" vertical="center" shrinkToFit="1"/>
      <protection hidden="1"/>
    </xf>
    <xf numFmtId="0" fontId="9" fillId="6" borderId="13" xfId="1" applyFont="1" applyFill="1" applyBorder="1" applyAlignment="1">
      <alignment vertical="center"/>
    </xf>
    <xf numFmtId="0" fontId="9" fillId="6" borderId="14" xfId="1" applyFont="1" applyFill="1" applyBorder="1" applyAlignment="1">
      <alignment vertical="center"/>
    </xf>
    <xf numFmtId="0" fontId="9" fillId="6" borderId="15" xfId="1" applyFont="1" applyFill="1" applyBorder="1" applyAlignment="1">
      <alignment vertical="center"/>
    </xf>
    <xf numFmtId="0" fontId="9" fillId="6" borderId="16" xfId="1" applyFont="1" applyFill="1" applyBorder="1" applyAlignment="1">
      <alignment vertical="center"/>
    </xf>
    <xf numFmtId="167" fontId="9" fillId="6" borderId="12" xfId="1" applyNumberFormat="1" applyFont="1" applyFill="1" applyBorder="1" applyAlignment="1">
      <alignment vertical="center"/>
    </xf>
    <xf numFmtId="0" fontId="9" fillId="6" borderId="33" xfId="1" applyFont="1" applyFill="1" applyBorder="1" applyAlignment="1">
      <alignment vertical="center"/>
    </xf>
    <xf numFmtId="0" fontId="9" fillId="6" borderId="34" xfId="1" applyFont="1" applyFill="1" applyBorder="1" applyAlignment="1">
      <alignment vertical="center"/>
    </xf>
    <xf numFmtId="0" fontId="9" fillId="6" borderId="35" xfId="1" applyFont="1" applyFill="1" applyBorder="1" applyAlignment="1">
      <alignment vertical="center"/>
    </xf>
    <xf numFmtId="0" fontId="9" fillId="6" borderId="36" xfId="1" applyFont="1" applyFill="1" applyBorder="1" applyAlignment="1">
      <alignment vertical="center"/>
    </xf>
    <xf numFmtId="167" fontId="9" fillId="6" borderId="32" xfId="1" applyNumberFormat="1" applyFont="1" applyFill="1" applyBorder="1" applyAlignment="1">
      <alignment vertical="center"/>
    </xf>
    <xf numFmtId="0" fontId="9" fillId="6" borderId="26" xfId="1" applyFont="1" applyFill="1" applyBorder="1" applyAlignment="1" applyProtection="1">
      <alignment horizontal="left" vertical="center" indent="1"/>
      <protection hidden="1"/>
    </xf>
    <xf numFmtId="0" fontId="9" fillId="6" borderId="18" xfId="1" applyFont="1" applyFill="1" applyBorder="1" applyAlignment="1">
      <alignment vertical="center"/>
    </xf>
    <xf numFmtId="0" fontId="9" fillId="6" borderId="19" xfId="1" applyFont="1" applyFill="1" applyBorder="1" applyAlignment="1">
      <alignment vertical="center"/>
    </xf>
    <xf numFmtId="0" fontId="9" fillId="6" borderId="20" xfId="1" applyFont="1" applyFill="1" applyBorder="1" applyAlignment="1">
      <alignment vertical="center"/>
    </xf>
    <xf numFmtId="0" fontId="9" fillId="6" borderId="21" xfId="1" applyFont="1" applyFill="1" applyBorder="1" applyAlignment="1">
      <alignment vertical="center"/>
    </xf>
    <xf numFmtId="167" fontId="9" fillId="6" borderId="26" xfId="1" applyNumberFormat="1" applyFont="1" applyFill="1" applyBorder="1" applyAlignment="1">
      <alignment vertical="center"/>
    </xf>
    <xf numFmtId="167" fontId="8" fillId="4" borderId="40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41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42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43" xfId="1" applyNumberFormat="1" applyFont="1" applyFill="1" applyBorder="1" applyAlignment="1" applyProtection="1">
      <alignment horizontal="right" vertical="center" shrinkToFit="1"/>
      <protection hidden="1"/>
    </xf>
    <xf numFmtId="168" fontId="5" fillId="0" borderId="0" xfId="1" applyNumberFormat="1" applyFont="1"/>
    <xf numFmtId="167" fontId="5" fillId="0" borderId="0" xfId="1" applyNumberFormat="1" applyFont="1"/>
    <xf numFmtId="4" fontId="5" fillId="0" borderId="0" xfId="1" applyNumberFormat="1" applyFont="1"/>
  </cellXfs>
  <cellStyles count="2">
    <cellStyle name="Normal" xfId="0" builtinId="0"/>
    <cellStyle name="Normal 19" xfId="1"/>
  </cellStyles>
  <dxfs count="2"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chartsheet" Target="chartsheets/sheet2.xml"/><Relationship Id="rId4" Type="http://schemas.openxmlformats.org/officeDocument/2006/relationships/chartsheet" Target="chartsheets/sheet1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6756838042694703E-2"/>
          <c:y val="0.12548307562174557"/>
          <c:w val="0.85360778144461202"/>
          <c:h val="0.80330637329301768"/>
        </c:manualLayout>
      </c:layout>
      <c:barChart>
        <c:barDir val="col"/>
        <c:grouping val="stacked"/>
        <c:varyColors val="0"/>
        <c:ser>
          <c:idx val="12"/>
          <c:order val="0"/>
          <c:tx>
            <c:v>Sys. Losses</c:v>
          </c:tx>
          <c:spPr>
            <a:solidFill>
              <a:srgbClr val="DA9896"/>
            </a:solidFill>
            <a:ln>
              <a:solidFill>
                <a:srgbClr val="DA9896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(SELL)'!$B$25:$CW$25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0-EF82-4FDA-8932-9CD9A5BDE6B7}"/>
            </c:ext>
          </c:extLst>
        </c:ser>
        <c:ser>
          <c:idx val="5"/>
          <c:order val="1"/>
          <c:tx>
            <c:v>HV Load</c:v>
          </c:tx>
          <c:spPr>
            <a:solidFill>
              <a:srgbClr val="4F6228"/>
            </a:solidFill>
            <a:ln>
              <a:solidFill>
                <a:srgbClr val="4F6228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(SELL)'!$B$21:$CW$21</c:f>
              <c:numCache>
                <c:formatCode>General</c:formatCode>
                <c:ptCount val="96"/>
                <c:pt idx="49">
                  <c:v>1.952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F82-4FDA-8932-9CD9A5BDE6B7}"/>
            </c:ext>
          </c:extLst>
        </c:ser>
        <c:ser>
          <c:idx val="9"/>
          <c:order val="2"/>
          <c:tx>
            <c:v>MV Load</c:v>
          </c:tx>
          <c:spPr>
            <a:solidFill>
              <a:srgbClr val="77933C"/>
            </a:solidFill>
            <a:ln>
              <a:solidFill>
                <a:srgbClr val="77933C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(SELL)'!$B$22:$CW$22</c:f>
              <c:numCache>
                <c:formatCode>General</c:formatCode>
                <c:ptCount val="96"/>
                <c:pt idx="55">
                  <c:v>5</c:v>
                </c:pt>
                <c:pt idx="57">
                  <c:v>10</c:v>
                </c:pt>
                <c:pt idx="67">
                  <c:v>39.6</c:v>
                </c:pt>
                <c:pt idx="68">
                  <c:v>2.4E-2</c:v>
                </c:pt>
                <c:pt idx="75">
                  <c:v>4.0000000000000001E-3</c:v>
                </c:pt>
                <c:pt idx="92">
                  <c:v>1.111</c:v>
                </c:pt>
                <c:pt idx="93">
                  <c:v>1.111</c:v>
                </c:pt>
                <c:pt idx="94">
                  <c:v>8.8889999999999993</c:v>
                </c:pt>
                <c:pt idx="95">
                  <c:v>28.888999999999999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F82-4FDA-8932-9CD9A5BDE6B7}"/>
            </c:ext>
          </c:extLst>
        </c:ser>
        <c:ser>
          <c:idx val="10"/>
          <c:order val="3"/>
          <c:tx>
            <c:v>LV Load</c:v>
          </c:tx>
          <c:spPr>
            <a:solidFill>
              <a:srgbClr val="C3D69B"/>
            </a:solidFill>
            <a:ln>
              <a:solidFill>
                <a:srgbClr val="C3D69B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(SELL)'!$B$23:$CW$23</c:f>
              <c:numCache>
                <c:formatCode>General</c:formatCode>
                <c:ptCount val="96"/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1.048</c:v>
                </c:pt>
                <c:pt idx="75">
                  <c:v>1.028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3.2719999999999998</c:v>
                </c:pt>
                <c:pt idx="94">
                  <c:v>1</c:v>
                </c:pt>
                <c:pt idx="95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F82-4FDA-8932-9CD9A5BDE6B7}"/>
            </c:ext>
          </c:extLst>
        </c:ser>
        <c:ser>
          <c:idx val="13"/>
          <c:order val="4"/>
          <c:tx>
            <c:v>CRETE Load</c:v>
          </c:tx>
          <c:spPr>
            <a:solidFill>
              <a:srgbClr val="D7E4BD"/>
            </a:solidFill>
            <a:ln>
              <a:solidFill>
                <a:srgbClr val="D7E4BD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(SELL)'!$B$26:$CW$26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4-EF82-4FDA-8932-9CD9A5BDE6B7}"/>
            </c:ext>
          </c:extLst>
        </c:ser>
        <c:ser>
          <c:idx val="14"/>
          <c:order val="5"/>
          <c:tx>
            <c:v>D/R Load</c:v>
          </c:tx>
          <c:spPr>
            <a:solidFill>
              <a:srgbClr val="000000"/>
            </a:solidFill>
            <a:ln>
              <a:solidFill>
                <a:srgbClr val="0000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(SELL)'!$B$27:$CW$27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5-EF82-4FDA-8932-9CD9A5BDE6B7}"/>
            </c:ext>
          </c:extLst>
        </c:ser>
        <c:ser>
          <c:idx val="11"/>
          <c:order val="6"/>
          <c:tx>
            <c:v>PUMP</c:v>
          </c:tx>
          <c:spPr>
            <a:solidFill>
              <a:srgbClr val="376092"/>
            </a:solidFill>
            <a:ln>
              <a:solidFill>
                <a:srgbClr val="376092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(SELL)'!$B$24:$CW$24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6-EF82-4FDA-8932-9CD9A5BDE6B7}"/>
            </c:ext>
          </c:extLst>
        </c:ser>
        <c:ser>
          <c:idx val="0"/>
          <c:order val="7"/>
          <c:tx>
            <c:v>Lignite</c:v>
          </c:tx>
          <c:spPr>
            <a:solidFill>
              <a:srgbClr val="984807"/>
            </a:solidFill>
            <a:ln>
              <a:solidFill>
                <a:srgbClr val="984807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(SELL)'!$B$11:$CW$11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7-EF82-4FDA-8932-9CD9A5BDE6B7}"/>
            </c:ext>
          </c:extLst>
        </c:ser>
        <c:ser>
          <c:idx val="8"/>
          <c:order val="8"/>
          <c:tx>
            <c:v>CRETE Conventional</c:v>
          </c:tx>
          <c:spPr>
            <a:solidFill>
              <a:srgbClr val="E46C0A"/>
            </a:solidFill>
            <a:ln>
              <a:solidFill>
                <a:srgbClr val="E46C0A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(SELL)'!$B$12:$CW$12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8-EF82-4FDA-8932-9CD9A5BDE6B7}"/>
            </c:ext>
          </c:extLst>
        </c:ser>
        <c:ser>
          <c:idx val="1"/>
          <c:order val="9"/>
          <c:tx>
            <c:v>GAS</c:v>
          </c:tx>
          <c:spPr>
            <a:solidFill>
              <a:srgbClr val="FAC090"/>
            </a:solidFill>
            <a:ln>
              <a:solidFill>
                <a:srgbClr val="FAC09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(SELL)'!$B$13:$CW$13</c:f>
              <c:numCache>
                <c:formatCode>General</c:formatCode>
                <c:ptCount val="96"/>
                <c:pt idx="88">
                  <c:v>21.2</c:v>
                </c:pt>
                <c:pt idx="89">
                  <c:v>10</c:v>
                </c:pt>
                <c:pt idx="90">
                  <c:v>10</c:v>
                </c:pt>
                <c:pt idx="91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EF82-4FDA-8932-9CD9A5BDE6B7}"/>
            </c:ext>
          </c:extLst>
        </c:ser>
        <c:ser>
          <c:idx val="4"/>
          <c:order val="10"/>
          <c:tx>
            <c:v>Imports</c:v>
          </c:tx>
          <c:spPr>
            <a:solidFill>
              <a:srgbClr val="FFFF00"/>
            </a:solidFill>
            <a:ln>
              <a:solidFill>
                <a:srgbClr val="FFFF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(SELL)'!$B$42:$CW$42</c:f>
              <c:numCache>
                <c:formatCode>0.000</c:formatCode>
                <c:ptCount val="9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5.7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39.4</c:v>
                </c:pt>
                <c:pt idx="61">
                  <c:v>36.9</c:v>
                </c:pt>
                <c:pt idx="62">
                  <c:v>86.8</c:v>
                </c:pt>
                <c:pt idx="63">
                  <c:v>120</c:v>
                </c:pt>
                <c:pt idx="64">
                  <c:v>99.3</c:v>
                </c:pt>
                <c:pt idx="65">
                  <c:v>12</c:v>
                </c:pt>
                <c:pt idx="66">
                  <c:v>34.4</c:v>
                </c:pt>
                <c:pt idx="67">
                  <c:v>71.900000000000006</c:v>
                </c:pt>
                <c:pt idx="68">
                  <c:v>72.2</c:v>
                </c:pt>
                <c:pt idx="69">
                  <c:v>72.2</c:v>
                </c:pt>
                <c:pt idx="70">
                  <c:v>72.2</c:v>
                </c:pt>
                <c:pt idx="71">
                  <c:v>72.2</c:v>
                </c:pt>
                <c:pt idx="72">
                  <c:v>0</c:v>
                </c:pt>
                <c:pt idx="73">
                  <c:v>0</c:v>
                </c:pt>
                <c:pt idx="74">
                  <c:v>86.8</c:v>
                </c:pt>
                <c:pt idx="75">
                  <c:v>29.1</c:v>
                </c:pt>
                <c:pt idx="76">
                  <c:v>45.6</c:v>
                </c:pt>
                <c:pt idx="77">
                  <c:v>17.899999999999999</c:v>
                </c:pt>
                <c:pt idx="78">
                  <c:v>12</c:v>
                </c:pt>
                <c:pt idx="79">
                  <c:v>12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15</c:v>
                </c:pt>
                <c:pt idx="89">
                  <c:v>19.399999999999999</c:v>
                </c:pt>
                <c:pt idx="90">
                  <c:v>8.9</c:v>
                </c:pt>
                <c:pt idx="91">
                  <c:v>0</c:v>
                </c:pt>
                <c:pt idx="92">
                  <c:v>57.6</c:v>
                </c:pt>
                <c:pt idx="93">
                  <c:v>57.6</c:v>
                </c:pt>
                <c:pt idx="94">
                  <c:v>57.6</c:v>
                </c:pt>
                <c:pt idx="95">
                  <c:v>57.6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F82-4FDA-8932-9CD9A5BDE6B7}"/>
            </c:ext>
          </c:extLst>
        </c:ser>
        <c:ser>
          <c:idx val="15"/>
          <c:order val="11"/>
          <c:tx>
            <c:v>BESS</c:v>
          </c:tx>
          <c:spPr>
            <a:solidFill>
              <a:srgbClr val="FF00FF"/>
            </a:solidFill>
            <a:ln>
              <a:solidFill>
                <a:srgbClr val="FF00FF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(SELL)'!$B$17:$CW$17</c:f>
              <c:numCache>
                <c:formatCode>General</c:formatCode>
                <c:ptCount val="96"/>
                <c:pt idx="76">
                  <c:v>3.5579999999999998</c:v>
                </c:pt>
                <c:pt idx="77">
                  <c:v>22.821000000000002</c:v>
                </c:pt>
                <c:pt idx="88">
                  <c:v>45</c:v>
                </c:pt>
                <c:pt idx="89">
                  <c:v>54.097999999999999</c:v>
                </c:pt>
                <c:pt idx="90">
                  <c:v>69.105000000000004</c:v>
                </c:pt>
                <c:pt idx="91">
                  <c:v>103.056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EF82-4FDA-8932-9CD9A5BDE6B7}"/>
            </c:ext>
          </c:extLst>
        </c:ser>
        <c:ser>
          <c:idx val="3"/>
          <c:order val="12"/>
          <c:tx>
            <c:v>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(SELL)'!$B$15:$CW$15</c:f>
              <c:numCache>
                <c:formatCode>General</c:formatCode>
                <c:ptCount val="96"/>
                <c:pt idx="48">
                  <c:v>15.739000000000001</c:v>
                </c:pt>
                <c:pt idx="49">
                  <c:v>15.504</c:v>
                </c:pt>
                <c:pt idx="50">
                  <c:v>17.995999999999999</c:v>
                </c:pt>
                <c:pt idx="51">
                  <c:v>17.702999999999999</c:v>
                </c:pt>
                <c:pt idx="52">
                  <c:v>23.295999999999999</c:v>
                </c:pt>
                <c:pt idx="53">
                  <c:v>25.116</c:v>
                </c:pt>
                <c:pt idx="54">
                  <c:v>23.923999999999999</c:v>
                </c:pt>
                <c:pt idx="55">
                  <c:v>26.707999999999998</c:v>
                </c:pt>
                <c:pt idx="56">
                  <c:v>23.562000000000001</c:v>
                </c:pt>
                <c:pt idx="57">
                  <c:v>22.484000000000002</c:v>
                </c:pt>
                <c:pt idx="58">
                  <c:v>21.283000000000001</c:v>
                </c:pt>
                <c:pt idx="59">
                  <c:v>23.003</c:v>
                </c:pt>
                <c:pt idx="60">
                  <c:v>4.7990000000000004</c:v>
                </c:pt>
                <c:pt idx="61">
                  <c:v>4.1950000000000003</c:v>
                </c:pt>
                <c:pt idx="62">
                  <c:v>23.529</c:v>
                </c:pt>
                <c:pt idx="63">
                  <c:v>45.764000000000003</c:v>
                </c:pt>
                <c:pt idx="64">
                  <c:v>1.0840000000000001</c:v>
                </c:pt>
                <c:pt idx="65">
                  <c:v>11.108000000000001</c:v>
                </c:pt>
                <c:pt idx="66">
                  <c:v>1.23</c:v>
                </c:pt>
                <c:pt idx="67">
                  <c:v>3.2589999999999999</c:v>
                </c:pt>
                <c:pt idx="68">
                  <c:v>0.83699999999999997</c:v>
                </c:pt>
                <c:pt idx="69">
                  <c:v>0.53900000000000003</c:v>
                </c:pt>
                <c:pt idx="70">
                  <c:v>0.30499999999999999</c:v>
                </c:pt>
                <c:pt idx="71">
                  <c:v>0.312</c:v>
                </c:pt>
                <c:pt idx="72">
                  <c:v>19.231999999999999</c:v>
                </c:pt>
                <c:pt idx="73">
                  <c:v>13.323</c:v>
                </c:pt>
                <c:pt idx="74">
                  <c:v>7.5019999999999998</c:v>
                </c:pt>
                <c:pt idx="75">
                  <c:v>2.3690000000000002</c:v>
                </c:pt>
                <c:pt idx="76">
                  <c:v>18.052</c:v>
                </c:pt>
                <c:pt idx="77">
                  <c:v>23.088000000000001</c:v>
                </c:pt>
                <c:pt idx="78">
                  <c:v>26.783000000000001</c:v>
                </c:pt>
                <c:pt idx="79">
                  <c:v>25.003</c:v>
                </c:pt>
                <c:pt idx="80">
                  <c:v>12.420999999999999</c:v>
                </c:pt>
                <c:pt idx="81">
                  <c:v>5.6210000000000004</c:v>
                </c:pt>
                <c:pt idx="82">
                  <c:v>12.012</c:v>
                </c:pt>
                <c:pt idx="83">
                  <c:v>11.448</c:v>
                </c:pt>
                <c:pt idx="84">
                  <c:v>13.935</c:v>
                </c:pt>
                <c:pt idx="85">
                  <c:v>13.169</c:v>
                </c:pt>
                <c:pt idx="86">
                  <c:v>12.738</c:v>
                </c:pt>
                <c:pt idx="87">
                  <c:v>13.584</c:v>
                </c:pt>
                <c:pt idx="88">
                  <c:v>11.255000000000001</c:v>
                </c:pt>
                <c:pt idx="89">
                  <c:v>10.968</c:v>
                </c:pt>
                <c:pt idx="90">
                  <c:v>10.9</c:v>
                </c:pt>
                <c:pt idx="92">
                  <c:v>2.5000000000000001E-2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EF82-4FDA-8932-9CD9A5BDE6B7}"/>
            </c:ext>
          </c:extLst>
        </c:ser>
        <c:ser>
          <c:idx val="7"/>
          <c:order val="13"/>
          <c:tx>
            <c:v>CRETE 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(SELL)'!$B$17:$CW$17</c:f>
              <c:numCache>
                <c:formatCode>General</c:formatCode>
                <c:ptCount val="96"/>
                <c:pt idx="76">
                  <c:v>3.5579999999999998</c:v>
                </c:pt>
                <c:pt idx="77">
                  <c:v>22.821000000000002</c:v>
                </c:pt>
                <c:pt idx="88">
                  <c:v>45</c:v>
                </c:pt>
                <c:pt idx="89">
                  <c:v>54.097999999999999</c:v>
                </c:pt>
                <c:pt idx="90">
                  <c:v>69.105000000000004</c:v>
                </c:pt>
                <c:pt idx="91">
                  <c:v>103.056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EF82-4FDA-8932-9CD9A5BDE6B7}"/>
            </c:ext>
          </c:extLst>
        </c:ser>
        <c:ser>
          <c:idx val="2"/>
          <c:order val="14"/>
          <c:tx>
            <c:v>Hydro</c:v>
          </c:tx>
          <c:spPr>
            <a:solidFill>
              <a:srgbClr val="0070C0"/>
            </a:solidFill>
            <a:ln>
              <a:solidFill>
                <a:srgbClr val="0070C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(SELL)'!$B$14:$CW$14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E-EF82-4FDA-8932-9CD9A5BDE6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30185056"/>
        <c:axId val="230185448"/>
      </c:barChart>
      <c:lineChart>
        <c:grouping val="standard"/>
        <c:varyColors val="0"/>
        <c:ser>
          <c:idx val="6"/>
          <c:order val="15"/>
          <c:tx>
            <c:v>GR-MCP</c:v>
          </c:tx>
          <c:spPr>
            <a:ln w="25400" cap="rnd" cmpd="sng">
              <a:solidFill>
                <a:srgbClr val="0070C0"/>
              </a:solidFill>
              <a:round/>
            </a:ln>
            <a:effectLst/>
          </c:spPr>
          <c:marker>
            <c:symbol val="diamond"/>
            <c:size val="2"/>
            <c:spPr>
              <a:solidFill>
                <a:srgbClr val="0070C0"/>
              </a:solidFill>
              <a:ln w="41275">
                <a:solidFill>
                  <a:srgbClr val="0070C0"/>
                </a:solidFill>
              </a:ln>
              <a:effectLst/>
            </c:spPr>
          </c:marker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(SELL)'!$B$8:$CW$8</c:f>
              <c:numCache>
                <c:formatCode>0.00</c:formatCode>
                <c:ptCount val="96"/>
                <c:pt idx="48">
                  <c:v>3.02</c:v>
                </c:pt>
                <c:pt idx="49">
                  <c:v>3.58</c:v>
                </c:pt>
                <c:pt idx="50">
                  <c:v>5.0999999999999996</c:v>
                </c:pt>
                <c:pt idx="51">
                  <c:v>5.1100000000000003</c:v>
                </c:pt>
                <c:pt idx="52">
                  <c:v>7.67</c:v>
                </c:pt>
                <c:pt idx="53">
                  <c:v>8.43</c:v>
                </c:pt>
                <c:pt idx="54">
                  <c:v>8.43</c:v>
                </c:pt>
                <c:pt idx="55">
                  <c:v>10.24</c:v>
                </c:pt>
                <c:pt idx="56">
                  <c:v>9.1999999999999993</c:v>
                </c:pt>
                <c:pt idx="57">
                  <c:v>9.1999999999999993</c:v>
                </c:pt>
                <c:pt idx="58">
                  <c:v>9.1999999999999993</c:v>
                </c:pt>
                <c:pt idx="59">
                  <c:v>10.27</c:v>
                </c:pt>
                <c:pt idx="60">
                  <c:v>15.99</c:v>
                </c:pt>
                <c:pt idx="61">
                  <c:v>14.8</c:v>
                </c:pt>
                <c:pt idx="62">
                  <c:v>19.43</c:v>
                </c:pt>
                <c:pt idx="63">
                  <c:v>24.74</c:v>
                </c:pt>
                <c:pt idx="64">
                  <c:v>14.32</c:v>
                </c:pt>
                <c:pt idx="65">
                  <c:v>65.19</c:v>
                </c:pt>
                <c:pt idx="66">
                  <c:v>91.2</c:v>
                </c:pt>
                <c:pt idx="67">
                  <c:v>140</c:v>
                </c:pt>
                <c:pt idx="68">
                  <c:v>99.46</c:v>
                </c:pt>
                <c:pt idx="69">
                  <c:v>137.81</c:v>
                </c:pt>
                <c:pt idx="70">
                  <c:v>185.8</c:v>
                </c:pt>
                <c:pt idx="71">
                  <c:v>191.2</c:v>
                </c:pt>
                <c:pt idx="72">
                  <c:v>196.88</c:v>
                </c:pt>
                <c:pt idx="73">
                  <c:v>195</c:v>
                </c:pt>
                <c:pt idx="74">
                  <c:v>213.31</c:v>
                </c:pt>
                <c:pt idx="75">
                  <c:v>206.18</c:v>
                </c:pt>
                <c:pt idx="76">
                  <c:v>210.09</c:v>
                </c:pt>
                <c:pt idx="77">
                  <c:v>209.25</c:v>
                </c:pt>
                <c:pt idx="78">
                  <c:v>237.56</c:v>
                </c:pt>
                <c:pt idx="79">
                  <c:v>231.33</c:v>
                </c:pt>
                <c:pt idx="80">
                  <c:v>212.97</c:v>
                </c:pt>
                <c:pt idx="81">
                  <c:v>219.78</c:v>
                </c:pt>
                <c:pt idx="82">
                  <c:v>217.7</c:v>
                </c:pt>
                <c:pt idx="83">
                  <c:v>205.73</c:v>
                </c:pt>
                <c:pt idx="84">
                  <c:v>203.25</c:v>
                </c:pt>
                <c:pt idx="85">
                  <c:v>207.56</c:v>
                </c:pt>
                <c:pt idx="86">
                  <c:v>201.19</c:v>
                </c:pt>
                <c:pt idx="87">
                  <c:v>203.12</c:v>
                </c:pt>
                <c:pt idx="88">
                  <c:v>207.24</c:v>
                </c:pt>
                <c:pt idx="89">
                  <c:v>204.29</c:v>
                </c:pt>
                <c:pt idx="90">
                  <c:v>204.37</c:v>
                </c:pt>
                <c:pt idx="91">
                  <c:v>199.85</c:v>
                </c:pt>
                <c:pt idx="92">
                  <c:v>196.28</c:v>
                </c:pt>
                <c:pt idx="93">
                  <c:v>195.4</c:v>
                </c:pt>
                <c:pt idx="94">
                  <c:v>199.8</c:v>
                </c:pt>
                <c:pt idx="95">
                  <c:v>195.8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EF82-4FDA-8932-9CD9A5BDE6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0186232"/>
        <c:axId val="230185840"/>
      </c:lineChart>
      <c:catAx>
        <c:axId val="2301850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Market Time Unit (CET-15min)</a:t>
                </a:r>
              </a:p>
            </c:rich>
          </c:tx>
          <c:layout>
            <c:manualLayout>
              <c:xMode val="edge"/>
              <c:yMode val="edge"/>
              <c:x val="0.40611536179503388"/>
              <c:y val="0.9548910718120626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5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448"/>
        <c:crosses val="autoZero"/>
        <c:auto val="1"/>
        <c:lblAlgn val="ctr"/>
        <c:lblOffset val="100"/>
        <c:tickLblSkip val="1"/>
        <c:noMultiLvlLbl val="0"/>
      </c:catAx>
      <c:valAx>
        <c:axId val="230185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Volume (MW)</a:t>
                </a:r>
              </a:p>
            </c:rich>
          </c:tx>
          <c:layout>
            <c:manualLayout>
              <c:xMode val="edge"/>
              <c:yMode val="edge"/>
              <c:x val="6.1164849755849376E-3"/>
              <c:y val="0.3847942530299153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056"/>
        <c:crosses val="autoZero"/>
        <c:crossBetween val="between"/>
      </c:valAx>
      <c:valAx>
        <c:axId val="230185840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GR-MCP (</a:t>
                </a:r>
                <a:r>
                  <a:rPr lang="el-GR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€</a:t>
                </a: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/MWh)</a:t>
                </a:r>
              </a:p>
            </c:rich>
          </c:tx>
          <c:layout>
            <c:manualLayout>
              <c:xMode val="edge"/>
              <c:yMode val="edge"/>
              <c:x val="0.96595699316536188"/>
              <c:y val="0.358057142367008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6232"/>
        <c:crosses val="max"/>
        <c:crossBetween val="between"/>
      </c:valAx>
      <c:catAx>
        <c:axId val="230186232"/>
        <c:scaling>
          <c:orientation val="minMax"/>
        </c:scaling>
        <c:delete val="1"/>
        <c:axPos val="b"/>
        <c:numFmt formatCode="00" sourceLinked="1"/>
        <c:majorTickMark val="out"/>
        <c:minorTickMark val="none"/>
        <c:tickLblPos val="nextTo"/>
        <c:crossAx val="23018584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7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8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9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0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2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3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4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5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ayout>
        <c:manualLayout>
          <c:xMode val="edge"/>
          <c:yMode val="edge"/>
          <c:x val="3.5688538932633421E-2"/>
          <c:y val="1.7450176550173495E-2"/>
          <c:w val="0.92191829867420416"/>
          <c:h val="9.35847536029275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accent5">
                  <a:lumMod val="50000"/>
                </a:schemeClr>
              </a:solidFill>
              <a:latin typeface="Century Gothic" panose="020B0502020202020204" pitchFamily="34" charset="0"/>
              <a:ea typeface="+mn-ea"/>
              <a:cs typeface="Arial" panose="020B0604020202020204" pitchFamily="34" charset="0"/>
            </a:defRPr>
          </a:pPr>
          <a:endParaRPr lang="el-GR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l-GR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8163535392264782E-2"/>
          <c:y val="0.12534194912153115"/>
          <c:w val="0.8535328271597834"/>
          <c:h val="0.80566724007086565"/>
        </c:manualLayout>
      </c:layout>
      <c:barChart>
        <c:barDir val="col"/>
        <c:grouping val="stacked"/>
        <c:varyColors val="0"/>
        <c:ser>
          <c:idx val="12"/>
          <c:order val="0"/>
          <c:tx>
            <c:v>Sys. Losses</c:v>
          </c:tx>
          <c:spPr>
            <a:solidFill>
              <a:srgbClr val="DA9896"/>
            </a:solidFill>
            <a:ln>
              <a:solidFill>
                <a:srgbClr val="DA9896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(BUY)'!$B$25:$CW$25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0-E2AC-4528-A7C4-2633F2F5A551}"/>
            </c:ext>
          </c:extLst>
        </c:ser>
        <c:ser>
          <c:idx val="5"/>
          <c:order val="1"/>
          <c:tx>
            <c:v>HV Load</c:v>
          </c:tx>
          <c:spPr>
            <a:solidFill>
              <a:srgbClr val="4F6228"/>
            </a:solidFill>
            <a:ln>
              <a:solidFill>
                <a:srgbClr val="4F6228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(BUY)'!$B$21:$CW$21</c:f>
              <c:numCache>
                <c:formatCode>General</c:formatCode>
                <c:ptCount val="96"/>
                <c:pt idx="64">
                  <c:v>4.8</c:v>
                </c:pt>
                <c:pt idx="70">
                  <c:v>2.2000000000000002</c:v>
                </c:pt>
                <c:pt idx="92">
                  <c:v>4.3</c:v>
                </c:pt>
                <c:pt idx="93">
                  <c:v>1.4</c:v>
                </c:pt>
                <c:pt idx="94">
                  <c:v>4.3</c:v>
                </c:pt>
                <c:pt idx="95">
                  <c:v>4.3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2AC-4528-A7C4-2633F2F5A551}"/>
            </c:ext>
          </c:extLst>
        </c:ser>
        <c:ser>
          <c:idx val="9"/>
          <c:order val="2"/>
          <c:tx>
            <c:v>MV Load</c:v>
          </c:tx>
          <c:spPr>
            <a:solidFill>
              <a:srgbClr val="77933C"/>
            </a:solidFill>
            <a:ln>
              <a:solidFill>
                <a:srgbClr val="77933C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(BUY)'!$B$22:$CW$22</c:f>
              <c:numCache>
                <c:formatCode>General</c:formatCode>
                <c:ptCount val="96"/>
                <c:pt idx="64">
                  <c:v>1.6</c:v>
                </c:pt>
                <c:pt idx="65">
                  <c:v>1.7</c:v>
                </c:pt>
                <c:pt idx="66">
                  <c:v>1.7</c:v>
                </c:pt>
                <c:pt idx="67">
                  <c:v>1.7</c:v>
                </c:pt>
                <c:pt idx="68">
                  <c:v>2.8109999999999999</c:v>
                </c:pt>
                <c:pt idx="69">
                  <c:v>2.8109999999999999</c:v>
                </c:pt>
                <c:pt idx="70">
                  <c:v>2.911</c:v>
                </c:pt>
                <c:pt idx="71">
                  <c:v>2.911</c:v>
                </c:pt>
                <c:pt idx="72">
                  <c:v>2.351</c:v>
                </c:pt>
                <c:pt idx="73">
                  <c:v>2.2629999999999999</c:v>
                </c:pt>
                <c:pt idx="74">
                  <c:v>1.111</c:v>
                </c:pt>
                <c:pt idx="75">
                  <c:v>1.111</c:v>
                </c:pt>
                <c:pt idx="76">
                  <c:v>2.0110000000000001</c:v>
                </c:pt>
                <c:pt idx="77">
                  <c:v>2.0110000000000001</c:v>
                </c:pt>
                <c:pt idx="78">
                  <c:v>3.2469999999999999</c:v>
                </c:pt>
                <c:pt idx="79">
                  <c:v>2.6110000000000002</c:v>
                </c:pt>
                <c:pt idx="80">
                  <c:v>3.4510000000000001</c:v>
                </c:pt>
                <c:pt idx="81">
                  <c:v>1.911</c:v>
                </c:pt>
                <c:pt idx="82">
                  <c:v>3.2709999999999999</c:v>
                </c:pt>
                <c:pt idx="83">
                  <c:v>3.2709999999999999</c:v>
                </c:pt>
                <c:pt idx="84">
                  <c:v>3.2109999999999999</c:v>
                </c:pt>
                <c:pt idx="85">
                  <c:v>3.2829999999999999</c:v>
                </c:pt>
                <c:pt idx="86">
                  <c:v>3.0750000000000002</c:v>
                </c:pt>
                <c:pt idx="87">
                  <c:v>3.0950000000000002</c:v>
                </c:pt>
                <c:pt idx="88">
                  <c:v>0.8</c:v>
                </c:pt>
                <c:pt idx="89">
                  <c:v>0.8</c:v>
                </c:pt>
                <c:pt idx="90">
                  <c:v>0.8</c:v>
                </c:pt>
                <c:pt idx="91">
                  <c:v>0.8</c:v>
                </c:pt>
                <c:pt idx="92">
                  <c:v>0.8</c:v>
                </c:pt>
                <c:pt idx="93">
                  <c:v>0.8</c:v>
                </c:pt>
                <c:pt idx="94">
                  <c:v>0.8</c:v>
                </c:pt>
                <c:pt idx="95">
                  <c:v>0.8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2AC-4528-A7C4-2633F2F5A551}"/>
            </c:ext>
          </c:extLst>
        </c:ser>
        <c:ser>
          <c:idx val="10"/>
          <c:order val="3"/>
          <c:tx>
            <c:v>LV Load</c:v>
          </c:tx>
          <c:spPr>
            <a:solidFill>
              <a:srgbClr val="C3D69B"/>
            </a:solidFill>
            <a:ln>
              <a:solidFill>
                <a:srgbClr val="C3D69B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(BUY)'!$B$23:$CW$23</c:f>
              <c:numCache>
                <c:formatCode>General</c:formatCode>
                <c:ptCount val="96"/>
                <c:pt idx="48">
                  <c:v>12.029</c:v>
                </c:pt>
                <c:pt idx="49">
                  <c:v>2.9089999999999998</c:v>
                </c:pt>
                <c:pt idx="50">
                  <c:v>3.53</c:v>
                </c:pt>
                <c:pt idx="51">
                  <c:v>2.6459999999999999</c:v>
                </c:pt>
                <c:pt idx="52">
                  <c:v>8.6690000000000005</c:v>
                </c:pt>
                <c:pt idx="53">
                  <c:v>21.722000000000001</c:v>
                </c:pt>
                <c:pt idx="54">
                  <c:v>3.5369999999999999</c:v>
                </c:pt>
                <c:pt idx="55">
                  <c:v>31.907</c:v>
                </c:pt>
                <c:pt idx="56">
                  <c:v>21.83</c:v>
                </c:pt>
                <c:pt idx="57">
                  <c:v>22.366</c:v>
                </c:pt>
                <c:pt idx="58">
                  <c:v>18.78</c:v>
                </c:pt>
                <c:pt idx="59">
                  <c:v>2.093</c:v>
                </c:pt>
                <c:pt idx="60">
                  <c:v>1.2689999999999999</c:v>
                </c:pt>
                <c:pt idx="61">
                  <c:v>2.149</c:v>
                </c:pt>
                <c:pt idx="62">
                  <c:v>0.75700000000000001</c:v>
                </c:pt>
                <c:pt idx="63">
                  <c:v>0.32200000000000001</c:v>
                </c:pt>
                <c:pt idx="64">
                  <c:v>47.067</c:v>
                </c:pt>
                <c:pt idx="65">
                  <c:v>5.9139999999999997</c:v>
                </c:pt>
                <c:pt idx="66">
                  <c:v>9.4930000000000003</c:v>
                </c:pt>
                <c:pt idx="67">
                  <c:v>74.072999999999993</c:v>
                </c:pt>
                <c:pt idx="68">
                  <c:v>24.616</c:v>
                </c:pt>
                <c:pt idx="69">
                  <c:v>54.926000000000002</c:v>
                </c:pt>
                <c:pt idx="70">
                  <c:v>21.733000000000001</c:v>
                </c:pt>
                <c:pt idx="71">
                  <c:v>11.397</c:v>
                </c:pt>
                <c:pt idx="72">
                  <c:v>1.278</c:v>
                </c:pt>
                <c:pt idx="73">
                  <c:v>1.4730000000000001</c:v>
                </c:pt>
                <c:pt idx="74">
                  <c:v>0.17399999999999999</c:v>
                </c:pt>
                <c:pt idx="75">
                  <c:v>8.2859999999999996</c:v>
                </c:pt>
                <c:pt idx="76">
                  <c:v>11.499000000000001</c:v>
                </c:pt>
                <c:pt idx="77">
                  <c:v>11.571</c:v>
                </c:pt>
                <c:pt idx="78">
                  <c:v>3.6429999999999998</c:v>
                </c:pt>
                <c:pt idx="79">
                  <c:v>1.788</c:v>
                </c:pt>
                <c:pt idx="80">
                  <c:v>3.4729999999999999</c:v>
                </c:pt>
                <c:pt idx="81">
                  <c:v>2.13</c:v>
                </c:pt>
                <c:pt idx="82">
                  <c:v>3.4430000000000001</c:v>
                </c:pt>
                <c:pt idx="83">
                  <c:v>3.32</c:v>
                </c:pt>
                <c:pt idx="84">
                  <c:v>3.6659999999999999</c:v>
                </c:pt>
                <c:pt idx="85">
                  <c:v>2.8650000000000002</c:v>
                </c:pt>
                <c:pt idx="86">
                  <c:v>2.6779999999999999</c:v>
                </c:pt>
                <c:pt idx="87">
                  <c:v>3.4830000000000001</c:v>
                </c:pt>
                <c:pt idx="88">
                  <c:v>2.6269999999999998</c:v>
                </c:pt>
                <c:pt idx="89">
                  <c:v>3.3860000000000001</c:v>
                </c:pt>
                <c:pt idx="90">
                  <c:v>10.457000000000001</c:v>
                </c:pt>
                <c:pt idx="91">
                  <c:v>19.646999999999998</c:v>
                </c:pt>
                <c:pt idx="92">
                  <c:v>9.5340000000000007</c:v>
                </c:pt>
                <c:pt idx="93">
                  <c:v>9.7959999999999994</c:v>
                </c:pt>
                <c:pt idx="94">
                  <c:v>39.082999999999998</c:v>
                </c:pt>
                <c:pt idx="95">
                  <c:v>59.439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2AC-4528-A7C4-2633F2F5A551}"/>
            </c:ext>
          </c:extLst>
        </c:ser>
        <c:ser>
          <c:idx val="13"/>
          <c:order val="4"/>
          <c:tx>
            <c:v>CRETE Load</c:v>
          </c:tx>
          <c:spPr>
            <a:solidFill>
              <a:srgbClr val="D7E4BD"/>
            </a:solidFill>
            <a:ln>
              <a:solidFill>
                <a:srgbClr val="D7E4BD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(BUY)'!$B$26:$CW$26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4-E2AC-4528-A7C4-2633F2F5A551}"/>
            </c:ext>
          </c:extLst>
        </c:ser>
        <c:ser>
          <c:idx val="14"/>
          <c:order val="5"/>
          <c:tx>
            <c:v>D/R Load</c:v>
          </c:tx>
          <c:spPr>
            <a:solidFill>
              <a:srgbClr val="000000"/>
            </a:solidFill>
            <a:ln>
              <a:solidFill>
                <a:srgbClr val="0000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(BUY)'!$B$27:$CW$27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5-E2AC-4528-A7C4-2633F2F5A551}"/>
            </c:ext>
          </c:extLst>
        </c:ser>
        <c:ser>
          <c:idx val="15"/>
          <c:order val="6"/>
          <c:tx>
            <c:v>BESS</c:v>
          </c:tx>
          <c:spPr>
            <a:solidFill>
              <a:srgbClr val="FF00FF"/>
            </a:solidFill>
            <a:ln>
              <a:solidFill>
                <a:srgbClr val="FF00FF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(BUY)'!$B$17:$CW$17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6-E2AC-4528-A7C4-2633F2F5A551}"/>
            </c:ext>
          </c:extLst>
        </c:ser>
        <c:ser>
          <c:idx val="11"/>
          <c:order val="7"/>
          <c:tx>
            <c:v>PUMP</c:v>
          </c:tx>
          <c:spPr>
            <a:solidFill>
              <a:srgbClr val="376092"/>
            </a:solidFill>
            <a:ln>
              <a:solidFill>
                <a:srgbClr val="376092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(BUY)'!$B$24:$CW$24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7-E2AC-4528-A7C4-2633F2F5A551}"/>
            </c:ext>
          </c:extLst>
        </c:ser>
        <c:ser>
          <c:idx val="0"/>
          <c:order val="8"/>
          <c:tx>
            <c:v>Lignite</c:v>
          </c:tx>
          <c:spPr>
            <a:solidFill>
              <a:srgbClr val="984807"/>
            </a:solidFill>
            <a:ln>
              <a:solidFill>
                <a:srgbClr val="984807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(BUY)'!$B$11:$CW$11</c:f>
              <c:numCache>
                <c:formatCode>General</c:formatCode>
                <c:ptCount val="96"/>
                <c:pt idx="65">
                  <c:v>7.6589999999999998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E2AC-4528-A7C4-2633F2F5A551}"/>
            </c:ext>
          </c:extLst>
        </c:ser>
        <c:ser>
          <c:idx val="8"/>
          <c:order val="9"/>
          <c:tx>
            <c:v>CRETE Conventional</c:v>
          </c:tx>
          <c:spPr>
            <a:solidFill>
              <a:srgbClr val="E46C0A"/>
            </a:solidFill>
            <a:ln>
              <a:solidFill>
                <a:srgbClr val="E46C0A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(BUY)'!$B$12:$CW$12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9-E2AC-4528-A7C4-2633F2F5A551}"/>
            </c:ext>
          </c:extLst>
        </c:ser>
        <c:ser>
          <c:idx val="1"/>
          <c:order val="10"/>
          <c:tx>
            <c:v>GAS</c:v>
          </c:tx>
          <c:spPr>
            <a:solidFill>
              <a:srgbClr val="FAC090"/>
            </a:solidFill>
            <a:ln>
              <a:solidFill>
                <a:srgbClr val="FAC09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(BUY)'!$B$13:$CW$13</c:f>
              <c:numCache>
                <c:formatCode>General</c:formatCode>
                <c:ptCount val="96"/>
                <c:pt idx="60">
                  <c:v>31.228000000000002</c:v>
                </c:pt>
                <c:pt idx="61">
                  <c:v>20.169</c:v>
                </c:pt>
                <c:pt idx="62">
                  <c:v>87.212999999999994</c:v>
                </c:pt>
                <c:pt idx="63">
                  <c:v>141.16499999999999</c:v>
                </c:pt>
                <c:pt idx="64">
                  <c:v>8.5</c:v>
                </c:pt>
                <c:pt idx="70">
                  <c:v>12.362</c:v>
                </c:pt>
                <c:pt idx="71">
                  <c:v>23.663</c:v>
                </c:pt>
                <c:pt idx="74">
                  <c:v>92.188000000000002</c:v>
                </c:pt>
                <c:pt idx="75">
                  <c:v>17.023</c:v>
                </c:pt>
                <c:pt idx="81">
                  <c:v>1.2170000000000001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2AC-4528-A7C4-2633F2F5A551}"/>
            </c:ext>
          </c:extLst>
        </c:ser>
        <c:ser>
          <c:idx val="4"/>
          <c:order val="11"/>
          <c:tx>
            <c:v>Exports</c:v>
          </c:tx>
          <c:spPr>
            <a:solidFill>
              <a:srgbClr val="FF0000"/>
            </a:solidFill>
            <a:ln>
              <a:solidFill>
                <a:srgbClr val="FF00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(BUY)'!$B$42:$CW$42</c:f>
              <c:numCache>
                <c:formatCode>0.000</c:formatCode>
                <c:ptCount val="9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4.5999999999999996</c:v>
                </c:pt>
                <c:pt idx="65">
                  <c:v>4.5999999999999996</c:v>
                </c:pt>
                <c:pt idx="66">
                  <c:v>4.5999999999999996</c:v>
                </c:pt>
                <c:pt idx="67">
                  <c:v>4.5999999999999996</c:v>
                </c:pt>
                <c:pt idx="68">
                  <c:v>21.7</c:v>
                </c:pt>
                <c:pt idx="69">
                  <c:v>2</c:v>
                </c:pt>
                <c:pt idx="70">
                  <c:v>2</c:v>
                </c:pt>
                <c:pt idx="71">
                  <c:v>2</c:v>
                </c:pt>
                <c:pt idx="72">
                  <c:v>9.3000000000000007</c:v>
                </c:pt>
                <c:pt idx="73">
                  <c:v>3.6</c:v>
                </c:pt>
                <c:pt idx="74">
                  <c:v>0</c:v>
                </c:pt>
                <c:pt idx="75">
                  <c:v>0</c:v>
                </c:pt>
                <c:pt idx="76">
                  <c:v>32.9</c:v>
                </c:pt>
                <c:pt idx="77">
                  <c:v>32.9</c:v>
                </c:pt>
                <c:pt idx="78">
                  <c:v>32.9</c:v>
                </c:pt>
                <c:pt idx="79">
                  <c:v>32.9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2</c:v>
                </c:pt>
                <c:pt idx="85">
                  <c:v>2</c:v>
                </c:pt>
                <c:pt idx="86">
                  <c:v>2</c:v>
                </c:pt>
                <c:pt idx="87">
                  <c:v>2</c:v>
                </c:pt>
                <c:pt idx="88">
                  <c:v>68.099999999999994</c:v>
                </c:pt>
                <c:pt idx="89">
                  <c:v>68.099999999999994</c:v>
                </c:pt>
                <c:pt idx="90">
                  <c:v>68.099999999999994</c:v>
                </c:pt>
                <c:pt idx="91">
                  <c:v>74.099999999999994</c:v>
                </c:pt>
                <c:pt idx="92">
                  <c:v>19.399999999999999</c:v>
                </c:pt>
                <c:pt idx="93">
                  <c:v>21</c:v>
                </c:pt>
                <c:pt idx="94">
                  <c:v>2.6</c:v>
                </c:pt>
                <c:pt idx="95">
                  <c:v>2.6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E2AC-4528-A7C4-2633F2F5A551}"/>
            </c:ext>
          </c:extLst>
        </c:ser>
        <c:ser>
          <c:idx val="3"/>
          <c:order val="12"/>
          <c:tx>
            <c:v>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(BUY)'!$B$15:$CW$15</c:f>
              <c:numCache>
                <c:formatCode>General</c:formatCode>
                <c:ptCount val="96"/>
                <c:pt idx="48">
                  <c:v>3.71</c:v>
                </c:pt>
                <c:pt idx="49">
                  <c:v>14.547000000000001</c:v>
                </c:pt>
                <c:pt idx="50">
                  <c:v>14.465999999999999</c:v>
                </c:pt>
                <c:pt idx="51">
                  <c:v>15.057</c:v>
                </c:pt>
                <c:pt idx="52">
                  <c:v>14.627000000000001</c:v>
                </c:pt>
                <c:pt idx="53">
                  <c:v>3.3940000000000001</c:v>
                </c:pt>
                <c:pt idx="54">
                  <c:v>20.387</c:v>
                </c:pt>
                <c:pt idx="55">
                  <c:v>5.4889999999999999</c:v>
                </c:pt>
                <c:pt idx="56">
                  <c:v>1.732</c:v>
                </c:pt>
                <c:pt idx="57">
                  <c:v>10.118</c:v>
                </c:pt>
                <c:pt idx="58">
                  <c:v>2.5030000000000001</c:v>
                </c:pt>
                <c:pt idx="59">
                  <c:v>20.91</c:v>
                </c:pt>
                <c:pt idx="60">
                  <c:v>11.662000000000001</c:v>
                </c:pt>
                <c:pt idx="61">
                  <c:v>18.777000000000001</c:v>
                </c:pt>
                <c:pt idx="62">
                  <c:v>22.347000000000001</c:v>
                </c:pt>
                <c:pt idx="63">
                  <c:v>24.283000000000001</c:v>
                </c:pt>
                <c:pt idx="64">
                  <c:v>33.786999999999999</c:v>
                </c:pt>
                <c:pt idx="65">
                  <c:v>3.2349999999999999</c:v>
                </c:pt>
                <c:pt idx="66">
                  <c:v>19.875</c:v>
                </c:pt>
                <c:pt idx="67">
                  <c:v>34.417000000000002</c:v>
                </c:pt>
                <c:pt idx="68">
                  <c:v>25.018000000000001</c:v>
                </c:pt>
                <c:pt idx="69">
                  <c:v>14.048999999999999</c:v>
                </c:pt>
                <c:pt idx="70">
                  <c:v>32.345999999999997</c:v>
                </c:pt>
                <c:pt idx="71">
                  <c:v>33.588000000000001</c:v>
                </c:pt>
                <c:pt idx="72">
                  <c:v>7.274</c:v>
                </c:pt>
                <c:pt idx="73">
                  <c:v>7.0170000000000003</c:v>
                </c:pt>
                <c:pt idx="74">
                  <c:v>1.913</c:v>
                </c:pt>
                <c:pt idx="75">
                  <c:v>6.1040000000000001</c:v>
                </c:pt>
                <c:pt idx="76">
                  <c:v>21.81</c:v>
                </c:pt>
                <c:pt idx="77">
                  <c:v>18.308</c:v>
                </c:pt>
                <c:pt idx="79">
                  <c:v>0.71199999999999997</c:v>
                </c:pt>
                <c:pt idx="80">
                  <c:v>6.4969999999999999</c:v>
                </c:pt>
                <c:pt idx="81">
                  <c:v>1.363</c:v>
                </c:pt>
                <c:pt idx="82">
                  <c:v>6.298</c:v>
                </c:pt>
                <c:pt idx="83">
                  <c:v>5.8570000000000002</c:v>
                </c:pt>
                <c:pt idx="84">
                  <c:v>6.0720000000000001</c:v>
                </c:pt>
                <c:pt idx="85">
                  <c:v>6.0350000000000001</c:v>
                </c:pt>
                <c:pt idx="86">
                  <c:v>5.9989999999999997</c:v>
                </c:pt>
                <c:pt idx="87">
                  <c:v>6.02</c:v>
                </c:pt>
                <c:pt idx="88">
                  <c:v>24.2</c:v>
                </c:pt>
                <c:pt idx="89">
                  <c:v>22.161000000000001</c:v>
                </c:pt>
                <c:pt idx="90">
                  <c:v>19.53</c:v>
                </c:pt>
                <c:pt idx="91">
                  <c:v>18.481999999999999</c:v>
                </c:pt>
                <c:pt idx="92">
                  <c:v>24.728000000000002</c:v>
                </c:pt>
                <c:pt idx="93">
                  <c:v>25.763999999999999</c:v>
                </c:pt>
                <c:pt idx="94">
                  <c:v>20.68</c:v>
                </c:pt>
                <c:pt idx="95">
                  <c:v>20.350000000000001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E2AC-4528-A7C4-2633F2F5A551}"/>
            </c:ext>
          </c:extLst>
        </c:ser>
        <c:ser>
          <c:idx val="7"/>
          <c:order val="13"/>
          <c:tx>
            <c:v>CRETE 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(BUY)'!$B$17:$CW$17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D-E2AC-4528-A7C4-2633F2F5A551}"/>
            </c:ext>
          </c:extLst>
        </c:ser>
        <c:ser>
          <c:idx val="2"/>
          <c:order val="14"/>
          <c:tx>
            <c:v>Hydro</c:v>
          </c:tx>
          <c:spPr>
            <a:solidFill>
              <a:srgbClr val="0070C0"/>
            </a:solidFill>
            <a:ln>
              <a:solidFill>
                <a:srgbClr val="0070C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(BUY)'!$B$14:$CW$14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E-E2AC-4528-A7C4-2633F2F5A5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30185056"/>
        <c:axId val="230185448"/>
      </c:barChart>
      <c:lineChart>
        <c:grouping val="standard"/>
        <c:varyColors val="0"/>
        <c:ser>
          <c:idx val="6"/>
          <c:order val="15"/>
          <c:tx>
            <c:v>GR-MCP</c:v>
          </c:tx>
          <c:spPr>
            <a:ln w="25400" cap="rnd" cmpd="sng">
              <a:solidFill>
                <a:srgbClr val="0070C0"/>
              </a:solidFill>
              <a:round/>
            </a:ln>
            <a:effectLst/>
          </c:spPr>
          <c:marker>
            <c:symbol val="diamond"/>
            <c:size val="2"/>
            <c:spPr>
              <a:solidFill>
                <a:srgbClr val="0070C0"/>
              </a:solidFill>
              <a:ln w="41275">
                <a:solidFill>
                  <a:srgbClr val="0070C0"/>
                </a:solidFill>
              </a:ln>
              <a:effectLst/>
            </c:spPr>
          </c:marker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(BUY)'!$B$8:$CW$8</c:f>
              <c:numCache>
                <c:formatCode>0.00</c:formatCode>
                <c:ptCount val="96"/>
                <c:pt idx="48">
                  <c:v>3.02</c:v>
                </c:pt>
                <c:pt idx="49">
                  <c:v>3.58</c:v>
                </c:pt>
                <c:pt idx="50">
                  <c:v>5.0999999999999996</c:v>
                </c:pt>
                <c:pt idx="51">
                  <c:v>5.1100000000000003</c:v>
                </c:pt>
                <c:pt idx="52">
                  <c:v>7.67</c:v>
                </c:pt>
                <c:pt idx="53">
                  <c:v>8.43</c:v>
                </c:pt>
                <c:pt idx="54">
                  <c:v>8.43</c:v>
                </c:pt>
                <c:pt idx="55">
                  <c:v>10.24</c:v>
                </c:pt>
                <c:pt idx="56">
                  <c:v>9.1999999999999993</c:v>
                </c:pt>
                <c:pt idx="57">
                  <c:v>9.1999999999999993</c:v>
                </c:pt>
                <c:pt idx="58">
                  <c:v>9.1999999999999993</c:v>
                </c:pt>
                <c:pt idx="59">
                  <c:v>10.27</c:v>
                </c:pt>
                <c:pt idx="60">
                  <c:v>15.99</c:v>
                </c:pt>
                <c:pt idx="61">
                  <c:v>14.8</c:v>
                </c:pt>
                <c:pt idx="62">
                  <c:v>19.43</c:v>
                </c:pt>
                <c:pt idx="63">
                  <c:v>24.74</c:v>
                </c:pt>
                <c:pt idx="64">
                  <c:v>14.32</c:v>
                </c:pt>
                <c:pt idx="65">
                  <c:v>65.19</c:v>
                </c:pt>
                <c:pt idx="66">
                  <c:v>91.2</c:v>
                </c:pt>
                <c:pt idx="67">
                  <c:v>140</c:v>
                </c:pt>
                <c:pt idx="68">
                  <c:v>99.46</c:v>
                </c:pt>
                <c:pt idx="69">
                  <c:v>137.81</c:v>
                </c:pt>
                <c:pt idx="70">
                  <c:v>185.8</c:v>
                </c:pt>
                <c:pt idx="71">
                  <c:v>191.2</c:v>
                </c:pt>
                <c:pt idx="72">
                  <c:v>196.88</c:v>
                </c:pt>
                <c:pt idx="73">
                  <c:v>195</c:v>
                </c:pt>
                <c:pt idx="74">
                  <c:v>213.31</c:v>
                </c:pt>
                <c:pt idx="75">
                  <c:v>206.18</c:v>
                </c:pt>
                <c:pt idx="76">
                  <c:v>210.09</c:v>
                </c:pt>
                <c:pt idx="77">
                  <c:v>209.25</c:v>
                </c:pt>
                <c:pt idx="78">
                  <c:v>237.56</c:v>
                </c:pt>
                <c:pt idx="79">
                  <c:v>231.33</c:v>
                </c:pt>
                <c:pt idx="80">
                  <c:v>212.97</c:v>
                </c:pt>
                <c:pt idx="81">
                  <c:v>219.78</c:v>
                </c:pt>
                <c:pt idx="82">
                  <c:v>217.7</c:v>
                </c:pt>
                <c:pt idx="83">
                  <c:v>205.73</c:v>
                </c:pt>
                <c:pt idx="84">
                  <c:v>203.25</c:v>
                </c:pt>
                <c:pt idx="85">
                  <c:v>207.56</c:v>
                </c:pt>
                <c:pt idx="86">
                  <c:v>201.19</c:v>
                </c:pt>
                <c:pt idx="87">
                  <c:v>203.12</c:v>
                </c:pt>
                <c:pt idx="88">
                  <c:v>207.24</c:v>
                </c:pt>
                <c:pt idx="89">
                  <c:v>204.29</c:v>
                </c:pt>
                <c:pt idx="90">
                  <c:v>204.37</c:v>
                </c:pt>
                <c:pt idx="91">
                  <c:v>199.85</c:v>
                </c:pt>
                <c:pt idx="92">
                  <c:v>196.28</c:v>
                </c:pt>
                <c:pt idx="93">
                  <c:v>195.4</c:v>
                </c:pt>
                <c:pt idx="94">
                  <c:v>199.8</c:v>
                </c:pt>
                <c:pt idx="95">
                  <c:v>195.8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E2AC-4528-A7C4-2633F2F5A5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0186232"/>
        <c:axId val="230185840"/>
      </c:lineChart>
      <c:catAx>
        <c:axId val="2301850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Market Time Unit (CET-15min)</a:t>
                </a:r>
              </a:p>
            </c:rich>
          </c:tx>
          <c:layout>
            <c:manualLayout>
              <c:xMode val="edge"/>
              <c:yMode val="edge"/>
              <c:x val="0.40611527485073184"/>
              <c:y val="0.9570147948832741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5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448"/>
        <c:crosses val="autoZero"/>
        <c:auto val="1"/>
        <c:lblAlgn val="ctr"/>
        <c:lblOffset val="100"/>
        <c:tickLblSkip val="1"/>
        <c:noMultiLvlLbl val="0"/>
      </c:catAx>
      <c:valAx>
        <c:axId val="230185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Volume (MW)</a:t>
                </a:r>
              </a:p>
            </c:rich>
          </c:tx>
          <c:layout>
            <c:manualLayout>
              <c:xMode val="edge"/>
              <c:yMode val="edge"/>
              <c:x val="6.1164849755849376E-3"/>
              <c:y val="0.3847942530299153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056"/>
        <c:crosses val="autoZero"/>
        <c:crossBetween val="between"/>
      </c:valAx>
      <c:valAx>
        <c:axId val="230185840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GR-MCP (</a:t>
                </a:r>
                <a:r>
                  <a:rPr lang="el-GR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€</a:t>
                </a: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/MWh)</a:t>
                </a:r>
              </a:p>
            </c:rich>
          </c:tx>
          <c:layout>
            <c:manualLayout>
              <c:xMode val="edge"/>
              <c:yMode val="edge"/>
              <c:x val="0.96595699316536188"/>
              <c:y val="0.358057142367008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6232"/>
        <c:crosses val="max"/>
        <c:crossBetween val="between"/>
      </c:valAx>
      <c:catAx>
        <c:axId val="230186232"/>
        <c:scaling>
          <c:orientation val="minMax"/>
        </c:scaling>
        <c:delete val="1"/>
        <c:axPos val="b"/>
        <c:numFmt formatCode="00" sourceLinked="1"/>
        <c:majorTickMark val="out"/>
        <c:minorTickMark val="none"/>
        <c:tickLblPos val="nextTo"/>
        <c:crossAx val="23018584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8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9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0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1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2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3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4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5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ayout>
        <c:manualLayout>
          <c:xMode val="edge"/>
          <c:yMode val="edge"/>
          <c:x val="3.4272016339254523E-2"/>
          <c:y val="1.7450176550173495E-2"/>
          <c:w val="0.92446642121953182"/>
          <c:h val="9.35847536029275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accent5">
                  <a:lumMod val="50000"/>
                </a:schemeClr>
              </a:solidFill>
              <a:latin typeface="Century Gothic" panose="020B0502020202020204" pitchFamily="34" charset="0"/>
              <a:ea typeface="+mn-ea"/>
              <a:cs typeface="Arial" panose="020B0604020202020204" pitchFamily="34" charset="0"/>
            </a:defRPr>
          </a:pPr>
          <a:endParaRPr lang="el-GR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l-GR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sheet1.xml><?xml version="1.0" encoding="utf-8"?>
<chartsheet xmlns="http://schemas.openxmlformats.org/spreadsheetml/2006/main" xmlns:r="http://schemas.openxmlformats.org/officeDocument/2006/relationships">
  <sheetPr codeName="Chart1"/>
  <sheetViews>
    <sheetView zoomScale="120" workbookViewId="0"/>
  </sheetViews>
  <pageMargins left="0.70866141732283472" right="0.70866141732283472" top="0.74803149606299213" bottom="0.74803149606299213" header="0.31496062992125984" footer="0.31496062992125984"/>
  <pageSetup paperSize="9" orientation="landscape" horizontalDpi="300" verticalDpi="300" r:id="rId1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>
  <sheetPr codeName="Chart2"/>
  <sheetViews>
    <sheetView zoomScale="120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78938" cy="6080125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8667750" cy="6294438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CX54"/>
  <sheetViews>
    <sheetView showGridLines="0" tabSelected="1" zoomScale="60" zoomScaleNormal="60" workbookViewId="0">
      <pane xSplit="1" ySplit="3" topLeftCell="BF4" activePane="bottomRight" state="frozen"/>
      <selection sqref="A1:XFD1048576"/>
      <selection pane="topRight" sqref="A1:XFD1048576"/>
      <selection pane="bottomLeft" sqref="A1:XFD1048576"/>
      <selection pane="bottomRight" activeCell="B10" sqref="B10:CW10"/>
    </sheetView>
  </sheetViews>
  <sheetFormatPr defaultColWidth="9.140625" defaultRowHeight="15.95" customHeight="1" x14ac:dyDescent="0.2"/>
  <cols>
    <col min="1" max="1" width="42.140625" style="5" customWidth="1"/>
    <col min="2" max="97" width="8.7109375" style="5" customWidth="1"/>
    <col min="98" max="101" width="8.7109375" style="5" hidden="1" customWidth="1"/>
    <col min="102" max="102" width="18.7109375" style="5" customWidth="1"/>
    <col min="103" max="16384" width="9.140625" style="5"/>
  </cols>
  <sheetData>
    <row r="1" spans="1:102" ht="39.950000000000003" customHeight="1" thickBot="1" x14ac:dyDescent="0.25">
      <c r="A1" s="1" t="s">
        <v>55</v>
      </c>
      <c r="B1" s="2"/>
      <c r="C1" s="2" t="s">
        <v>0</v>
      </c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6"/>
      <c r="CR1" s="6"/>
      <c r="CS1" s="6"/>
      <c r="CT1" s="6"/>
      <c r="CU1" s="6"/>
      <c r="CV1" s="6"/>
      <c r="CW1" s="6"/>
      <c r="CX1" s="6"/>
    </row>
    <row r="2" spans="1:102" ht="25.15" customHeight="1" thickBot="1" x14ac:dyDescent="0.25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9"/>
    </row>
    <row r="3" spans="1:102" ht="30" customHeight="1" thickBot="1" x14ac:dyDescent="0.25">
      <c r="A3" s="10">
        <v>46256</v>
      </c>
      <c r="B3" s="11"/>
      <c r="C3" s="12"/>
      <c r="D3" s="12"/>
      <c r="E3" s="13"/>
      <c r="F3" s="14"/>
      <c r="G3" s="12"/>
      <c r="H3" s="12"/>
      <c r="I3" s="15"/>
      <c r="J3" s="14"/>
      <c r="K3" s="12"/>
      <c r="L3" s="12"/>
      <c r="M3" s="15"/>
      <c r="N3" s="14"/>
      <c r="O3" s="12"/>
      <c r="P3" s="12"/>
      <c r="Q3" s="15"/>
      <c r="R3" s="14"/>
      <c r="S3" s="12"/>
      <c r="T3" s="12"/>
      <c r="U3" s="15"/>
      <c r="V3" s="14"/>
      <c r="W3" s="12"/>
      <c r="X3" s="12"/>
      <c r="Y3" s="15"/>
      <c r="Z3" s="14"/>
      <c r="AA3" s="12"/>
      <c r="AB3" s="12"/>
      <c r="AC3" s="15"/>
      <c r="AD3" s="14"/>
      <c r="AE3" s="12"/>
      <c r="AF3" s="12"/>
      <c r="AG3" s="15"/>
      <c r="AH3" s="14"/>
      <c r="AI3" s="12"/>
      <c r="AJ3" s="12"/>
      <c r="AK3" s="15"/>
      <c r="AL3" s="14"/>
      <c r="AM3" s="12"/>
      <c r="AN3" s="12"/>
      <c r="AO3" s="15"/>
      <c r="AP3" s="14"/>
      <c r="AQ3" s="12"/>
      <c r="AR3" s="12"/>
      <c r="AS3" s="15"/>
      <c r="AT3" s="14"/>
      <c r="AU3" s="12"/>
      <c r="AV3" s="12"/>
      <c r="AW3" s="15"/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8" t="s">
        <v>1</v>
      </c>
    </row>
    <row r="4" spans="1:102" ht="30" customHeight="1" thickBot="1" x14ac:dyDescent="0.25">
      <c r="A4" s="19" t="s">
        <v>2</v>
      </c>
      <c r="B4" s="20">
        <v>101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2" ht="24.95" customHeight="1" x14ac:dyDescent="0.2">
      <c r="A5" s="23" t="s">
        <v>3</v>
      </c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5"/>
      <c r="AS5" s="25"/>
      <c r="AT5" s="25"/>
      <c r="AU5" s="25"/>
      <c r="AV5" s="25"/>
      <c r="AW5" s="25"/>
      <c r="AX5" s="25">
        <v>15.739000000000001</v>
      </c>
      <c r="AY5" s="25">
        <v>17.456</v>
      </c>
      <c r="AZ5" s="25">
        <v>17.995999999999999</v>
      </c>
      <c r="BA5" s="25">
        <v>17.702999999999999</v>
      </c>
      <c r="BB5" s="25">
        <v>23.295999999999999</v>
      </c>
      <c r="BC5" s="25">
        <v>25.116</v>
      </c>
      <c r="BD5" s="25">
        <v>23.923999999999999</v>
      </c>
      <c r="BE5" s="25">
        <v>37.408000000000001</v>
      </c>
      <c r="BF5" s="25">
        <v>23.562000000000001</v>
      </c>
      <c r="BG5" s="25">
        <v>32.484000000000002</v>
      </c>
      <c r="BH5" s="25">
        <v>21.283000000000001</v>
      </c>
      <c r="BI5" s="25">
        <v>23.003</v>
      </c>
      <c r="BJ5" s="25">
        <v>44.198999999999998</v>
      </c>
      <c r="BK5" s="25">
        <v>41.094999999999999</v>
      </c>
      <c r="BL5" s="25">
        <v>110.32899999999999</v>
      </c>
      <c r="BM5" s="25">
        <v>165.76400000000001</v>
      </c>
      <c r="BN5" s="25">
        <v>100.384</v>
      </c>
      <c r="BO5" s="25">
        <v>23.108000000000001</v>
      </c>
      <c r="BP5" s="25">
        <v>35.630000000000003</v>
      </c>
      <c r="BQ5" s="25">
        <v>114.759</v>
      </c>
      <c r="BR5" s="25">
        <v>74.061000000000007</v>
      </c>
      <c r="BS5" s="25">
        <v>73.739000000000004</v>
      </c>
      <c r="BT5" s="25">
        <v>73.504999999999995</v>
      </c>
      <c r="BU5" s="25">
        <v>73.512</v>
      </c>
      <c r="BV5" s="25">
        <v>20.231999999999999</v>
      </c>
      <c r="BW5" s="25">
        <v>14.323</v>
      </c>
      <c r="BX5" s="25">
        <v>95.35</v>
      </c>
      <c r="BY5" s="25">
        <v>32.500999999999998</v>
      </c>
      <c r="BZ5" s="25">
        <v>68.209999999999994</v>
      </c>
      <c r="CA5" s="25">
        <v>64.808999999999997</v>
      </c>
      <c r="CB5" s="25">
        <v>39.783000000000001</v>
      </c>
      <c r="CC5" s="25">
        <v>38.003</v>
      </c>
      <c r="CD5" s="25">
        <v>13.420999999999999</v>
      </c>
      <c r="CE5" s="25">
        <v>6.6210000000000004</v>
      </c>
      <c r="CF5" s="25">
        <v>13.012</v>
      </c>
      <c r="CG5" s="25">
        <v>12.448</v>
      </c>
      <c r="CH5" s="25">
        <v>14.935</v>
      </c>
      <c r="CI5" s="25">
        <v>14.169</v>
      </c>
      <c r="CJ5" s="25">
        <v>13.738</v>
      </c>
      <c r="CK5" s="25">
        <v>14.584</v>
      </c>
      <c r="CL5" s="25">
        <v>95.727000000000004</v>
      </c>
      <c r="CM5" s="25">
        <v>94.465999999999994</v>
      </c>
      <c r="CN5" s="25">
        <v>98.905000000000001</v>
      </c>
      <c r="CO5" s="25">
        <v>113.056</v>
      </c>
      <c r="CP5" s="25">
        <v>58.735999999999997</v>
      </c>
      <c r="CQ5" s="25">
        <v>58.710999999999999</v>
      </c>
      <c r="CR5" s="25">
        <v>67.489000000000004</v>
      </c>
      <c r="CS5" s="25">
        <v>87.489000000000004</v>
      </c>
      <c r="CT5" s="26"/>
      <c r="CU5" s="26"/>
      <c r="CV5" s="26"/>
      <c r="CW5" s="27"/>
      <c r="CX5" s="28">
        <f t="array" ref="CX5">SUMPRODUCT(B5:CW5*0.25)</f>
        <v>589.94324999999992</v>
      </c>
    </row>
    <row r="6" spans="1:102" ht="24.95" customHeight="1" thickBot="1" x14ac:dyDescent="0.25">
      <c r="A6" s="29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2" ht="30" customHeight="1" thickBot="1" x14ac:dyDescent="0.25">
      <c r="A7" s="19" t="s">
        <v>4</v>
      </c>
      <c r="B7" s="20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2"/>
    </row>
    <row r="8" spans="1:102" ht="24.95" customHeight="1" x14ac:dyDescent="0.2">
      <c r="A8" s="35" t="s">
        <v>5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7"/>
      <c r="AO8" s="37"/>
      <c r="AP8" s="37"/>
      <c r="AQ8" s="37"/>
      <c r="AR8" s="37"/>
      <c r="AS8" s="37"/>
      <c r="AT8" s="37"/>
      <c r="AU8" s="37"/>
      <c r="AV8" s="37"/>
      <c r="AW8" s="37"/>
      <c r="AX8" s="37">
        <v>3.02</v>
      </c>
      <c r="AY8" s="37">
        <v>3.58</v>
      </c>
      <c r="AZ8" s="37">
        <v>5.0999999999999996</v>
      </c>
      <c r="BA8" s="37">
        <v>5.1100000000000003</v>
      </c>
      <c r="BB8" s="37">
        <v>7.67</v>
      </c>
      <c r="BC8" s="37">
        <v>8.43</v>
      </c>
      <c r="BD8" s="37">
        <v>8.43</v>
      </c>
      <c r="BE8" s="37">
        <v>10.24</v>
      </c>
      <c r="BF8" s="37">
        <v>9.1999999999999993</v>
      </c>
      <c r="BG8" s="37">
        <v>9.1999999999999993</v>
      </c>
      <c r="BH8" s="37">
        <v>9.1999999999999993</v>
      </c>
      <c r="BI8" s="37">
        <v>10.27</v>
      </c>
      <c r="BJ8" s="37">
        <v>15.99</v>
      </c>
      <c r="BK8" s="37">
        <v>14.8</v>
      </c>
      <c r="BL8" s="37">
        <v>19.43</v>
      </c>
      <c r="BM8" s="37">
        <v>24.74</v>
      </c>
      <c r="BN8" s="37">
        <v>14.32</v>
      </c>
      <c r="BO8" s="37">
        <v>65.19</v>
      </c>
      <c r="BP8" s="37">
        <v>91.2</v>
      </c>
      <c r="BQ8" s="37">
        <v>140</v>
      </c>
      <c r="BR8" s="37">
        <v>99.46</v>
      </c>
      <c r="BS8" s="37">
        <v>137.81</v>
      </c>
      <c r="BT8" s="37">
        <v>185.8</v>
      </c>
      <c r="BU8" s="37">
        <v>191.2</v>
      </c>
      <c r="BV8" s="37">
        <v>196.88</v>
      </c>
      <c r="BW8" s="37">
        <v>195</v>
      </c>
      <c r="BX8" s="37">
        <v>213.31</v>
      </c>
      <c r="BY8" s="37">
        <v>206.18</v>
      </c>
      <c r="BZ8" s="37">
        <v>210.09</v>
      </c>
      <c r="CA8" s="37">
        <v>209.25</v>
      </c>
      <c r="CB8" s="37">
        <v>237.56</v>
      </c>
      <c r="CC8" s="37">
        <v>231.33</v>
      </c>
      <c r="CD8" s="37">
        <v>212.97</v>
      </c>
      <c r="CE8" s="37">
        <v>219.78</v>
      </c>
      <c r="CF8" s="37">
        <v>217.7</v>
      </c>
      <c r="CG8" s="37">
        <v>205.73</v>
      </c>
      <c r="CH8" s="37">
        <v>203.25</v>
      </c>
      <c r="CI8" s="37">
        <v>207.56</v>
      </c>
      <c r="CJ8" s="37">
        <v>201.19</v>
      </c>
      <c r="CK8" s="37">
        <v>203.12</v>
      </c>
      <c r="CL8" s="37">
        <v>207.24</v>
      </c>
      <c r="CM8" s="37">
        <v>204.29</v>
      </c>
      <c r="CN8" s="37">
        <v>204.37</v>
      </c>
      <c r="CO8" s="37">
        <v>199.85</v>
      </c>
      <c r="CP8" s="37">
        <v>196.28</v>
      </c>
      <c r="CQ8" s="37">
        <v>195.4</v>
      </c>
      <c r="CR8" s="37">
        <v>199.8</v>
      </c>
      <c r="CS8" s="37">
        <v>195.8</v>
      </c>
      <c r="CT8" s="38"/>
      <c r="CU8" s="38"/>
      <c r="CV8" s="38"/>
      <c r="CW8" s="39"/>
      <c r="CX8" s="40">
        <f>IF(SUM(B8:CW8)&lt;&gt;0,AVERAGEIF(B8:CW8,"&lt;&gt;"""),"")</f>
        <v>126.31916666666665</v>
      </c>
    </row>
    <row r="9" spans="1:102" ht="24.95" customHeight="1" thickBot="1" x14ac:dyDescent="0.25">
      <c r="A9" s="41" t="s">
        <v>6</v>
      </c>
      <c r="B9" s="42"/>
      <c r="C9" s="43"/>
      <c r="D9" s="43"/>
      <c r="E9" s="43"/>
      <c r="F9" s="43"/>
      <c r="G9" s="43"/>
      <c r="H9" s="43"/>
      <c r="I9" s="43"/>
      <c r="J9" s="43"/>
      <c r="K9" s="43"/>
      <c r="L9" s="43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  <c r="AA9" s="43"/>
      <c r="AB9" s="43"/>
      <c r="AC9" s="43"/>
      <c r="AD9" s="43"/>
      <c r="AE9" s="43"/>
      <c r="AF9" s="43"/>
      <c r="AG9" s="43"/>
      <c r="AH9" s="43"/>
      <c r="AI9" s="43"/>
      <c r="AJ9" s="43"/>
      <c r="AK9" s="43"/>
      <c r="AL9" s="43"/>
      <c r="AM9" s="43"/>
      <c r="AN9" s="43"/>
      <c r="AO9" s="43"/>
      <c r="AP9" s="43"/>
      <c r="AQ9" s="43"/>
      <c r="AR9" s="43"/>
      <c r="AS9" s="43"/>
      <c r="AT9" s="43"/>
      <c r="AU9" s="43"/>
      <c r="AV9" s="43"/>
      <c r="AW9" s="43"/>
      <c r="AX9" s="43">
        <v>4.2024999999999997</v>
      </c>
      <c r="AY9" s="43">
        <v>4.2024999999999997</v>
      </c>
      <c r="AZ9" s="43">
        <v>4.2024999999999997</v>
      </c>
      <c r="BA9" s="43">
        <v>4.2024999999999997</v>
      </c>
      <c r="BB9" s="43">
        <v>8.6925000000000008</v>
      </c>
      <c r="BC9" s="43">
        <v>8.6925000000000008</v>
      </c>
      <c r="BD9" s="43">
        <v>8.6925000000000008</v>
      </c>
      <c r="BE9" s="43">
        <v>8.6925000000000008</v>
      </c>
      <c r="BF9" s="43">
        <v>9.4674999999999994</v>
      </c>
      <c r="BG9" s="43">
        <v>9.4674999999999994</v>
      </c>
      <c r="BH9" s="43">
        <v>9.4674999999999994</v>
      </c>
      <c r="BI9" s="43">
        <v>9.4674999999999994</v>
      </c>
      <c r="BJ9" s="43">
        <v>18.739999999999998</v>
      </c>
      <c r="BK9" s="43">
        <v>18.739999999999998</v>
      </c>
      <c r="BL9" s="43">
        <v>18.739999999999998</v>
      </c>
      <c r="BM9" s="43">
        <v>18.739999999999998</v>
      </c>
      <c r="BN9" s="43">
        <v>77.677499999999995</v>
      </c>
      <c r="BO9" s="43">
        <v>77.677499999999995</v>
      </c>
      <c r="BP9" s="43">
        <v>77.677499999999995</v>
      </c>
      <c r="BQ9" s="43">
        <v>77.677499999999995</v>
      </c>
      <c r="BR9" s="43">
        <v>153.5675</v>
      </c>
      <c r="BS9" s="43">
        <v>153.5675</v>
      </c>
      <c r="BT9" s="43">
        <v>153.5675</v>
      </c>
      <c r="BU9" s="43">
        <v>153.5675</v>
      </c>
      <c r="BV9" s="43">
        <v>202.8425</v>
      </c>
      <c r="BW9" s="43">
        <v>202.8425</v>
      </c>
      <c r="BX9" s="43">
        <v>202.8425</v>
      </c>
      <c r="BY9" s="43">
        <v>202.8425</v>
      </c>
      <c r="BZ9" s="43">
        <v>222.0575</v>
      </c>
      <c r="CA9" s="43">
        <v>222.0575</v>
      </c>
      <c r="CB9" s="43">
        <v>222.0575</v>
      </c>
      <c r="CC9" s="43">
        <v>222.0575</v>
      </c>
      <c r="CD9" s="43">
        <v>214.04499999999999</v>
      </c>
      <c r="CE9" s="43">
        <v>214.04499999999999</v>
      </c>
      <c r="CF9" s="43">
        <v>214.04499999999999</v>
      </c>
      <c r="CG9" s="43">
        <v>214.04499999999999</v>
      </c>
      <c r="CH9" s="43">
        <v>203.78</v>
      </c>
      <c r="CI9" s="43">
        <v>203.78</v>
      </c>
      <c r="CJ9" s="43">
        <v>203.78</v>
      </c>
      <c r="CK9" s="43">
        <v>203.78</v>
      </c>
      <c r="CL9" s="43">
        <v>203.9375</v>
      </c>
      <c r="CM9" s="43">
        <v>203.9375</v>
      </c>
      <c r="CN9" s="43">
        <v>203.9375</v>
      </c>
      <c r="CO9" s="43">
        <v>203.9375</v>
      </c>
      <c r="CP9" s="43">
        <v>196.82</v>
      </c>
      <c r="CQ9" s="43">
        <v>196.82</v>
      </c>
      <c r="CR9" s="43">
        <v>196.82</v>
      </c>
      <c r="CS9" s="43">
        <v>196.82</v>
      </c>
      <c r="CT9" s="44"/>
      <c r="CU9" s="44"/>
      <c r="CV9" s="44"/>
      <c r="CW9" s="45"/>
      <c r="CX9" s="46">
        <f>IF(SUM(B9:CW9)&lt;&gt;0,AVERAGEIF(B9:CW9,"&lt;&gt;"""),"")</f>
        <v>126.31916666666665</v>
      </c>
    </row>
    <row r="10" spans="1:102" ht="30" customHeight="1" thickBot="1" x14ac:dyDescent="0.25">
      <c r="A10" s="47" t="s">
        <v>7</v>
      </c>
      <c r="B10" s="48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  <c r="AT10" s="49"/>
      <c r="AU10" s="49"/>
      <c r="AV10" s="49"/>
      <c r="AW10" s="49"/>
      <c r="AX10" s="49"/>
      <c r="AY10" s="49"/>
      <c r="AZ10" s="49"/>
      <c r="BA10" s="49"/>
      <c r="BB10" s="49"/>
      <c r="BC10" s="49"/>
      <c r="BD10" s="49"/>
      <c r="BE10" s="49"/>
      <c r="BF10" s="49"/>
      <c r="BG10" s="49"/>
      <c r="BH10" s="49"/>
      <c r="BI10" s="49"/>
      <c r="BJ10" s="49"/>
      <c r="BK10" s="49"/>
      <c r="BL10" s="49"/>
      <c r="BM10" s="49"/>
      <c r="BN10" s="49"/>
      <c r="BO10" s="49"/>
      <c r="BP10" s="49"/>
      <c r="BQ10" s="49"/>
      <c r="BR10" s="49"/>
      <c r="BS10" s="49"/>
      <c r="BT10" s="49"/>
      <c r="BU10" s="49"/>
      <c r="BV10" s="49"/>
      <c r="BW10" s="49"/>
      <c r="BX10" s="49"/>
      <c r="BY10" s="49"/>
      <c r="BZ10" s="49"/>
      <c r="CA10" s="49"/>
      <c r="CB10" s="49"/>
      <c r="CC10" s="49"/>
      <c r="CD10" s="49"/>
      <c r="CE10" s="49"/>
      <c r="CF10" s="49"/>
      <c r="CG10" s="49"/>
      <c r="CH10" s="49"/>
      <c r="CI10" s="49"/>
      <c r="CJ10" s="49"/>
      <c r="CK10" s="49"/>
      <c r="CL10" s="49"/>
      <c r="CM10" s="49"/>
      <c r="CN10" s="49"/>
      <c r="CO10" s="49"/>
      <c r="CP10" s="49"/>
      <c r="CQ10" s="49"/>
      <c r="CR10" s="49"/>
      <c r="CS10" s="49"/>
      <c r="CT10" s="49"/>
      <c r="CU10" s="49"/>
      <c r="CV10" s="49"/>
      <c r="CW10" s="50"/>
      <c r="CX10" s="18" t="s">
        <v>1</v>
      </c>
    </row>
    <row r="11" spans="1:102" ht="24.95" customHeight="1" x14ac:dyDescent="0.2">
      <c r="A11" s="51" t="s">
        <v>8</v>
      </c>
      <c r="B11" s="52"/>
      <c r="C11" s="53"/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  <c r="AJ11" s="53"/>
      <c r="AK11" s="53"/>
      <c r="AL11" s="53"/>
      <c r="AM11" s="53"/>
      <c r="AN11" s="53"/>
      <c r="AO11" s="53"/>
      <c r="AP11" s="53"/>
      <c r="AQ11" s="53"/>
      <c r="AR11" s="53"/>
      <c r="AS11" s="53"/>
      <c r="AT11" s="53"/>
      <c r="AU11" s="53"/>
      <c r="AV11" s="53"/>
      <c r="AW11" s="53"/>
      <c r="AX11" s="53"/>
      <c r="AY11" s="53"/>
      <c r="AZ11" s="53"/>
      <c r="BA11" s="53"/>
      <c r="BB11" s="53"/>
      <c r="BC11" s="53"/>
      <c r="BD11" s="53"/>
      <c r="BE11" s="53"/>
      <c r="BF11" s="53"/>
      <c r="BG11" s="53"/>
      <c r="BH11" s="53"/>
      <c r="BI11" s="53"/>
      <c r="BJ11" s="53"/>
      <c r="BK11" s="53"/>
      <c r="BL11" s="53"/>
      <c r="BM11" s="53"/>
      <c r="BN11" s="53"/>
      <c r="BO11" s="53"/>
      <c r="BP11" s="53"/>
      <c r="BQ11" s="53"/>
      <c r="BR11" s="53"/>
      <c r="BS11" s="53"/>
      <c r="BT11" s="53"/>
      <c r="BU11" s="53"/>
      <c r="BV11" s="53"/>
      <c r="BW11" s="53"/>
      <c r="BX11" s="53"/>
      <c r="BY11" s="53"/>
      <c r="BZ11" s="53"/>
      <c r="CA11" s="53"/>
      <c r="CB11" s="53"/>
      <c r="CC11" s="53"/>
      <c r="CD11" s="53"/>
      <c r="CE11" s="53"/>
      <c r="CF11" s="53"/>
      <c r="CG11" s="53"/>
      <c r="CH11" s="53"/>
      <c r="CI11" s="53"/>
      <c r="CJ11" s="53"/>
      <c r="CK11" s="53"/>
      <c r="CL11" s="53"/>
      <c r="CM11" s="53"/>
      <c r="CN11" s="53"/>
      <c r="CO11" s="53"/>
      <c r="CP11" s="53"/>
      <c r="CQ11" s="53"/>
      <c r="CR11" s="53"/>
      <c r="CS11" s="53"/>
      <c r="CT11" s="54"/>
      <c r="CU11" s="54"/>
      <c r="CV11" s="54"/>
      <c r="CW11" s="55"/>
      <c r="CX11" s="56">
        <f t="array" ref="CX11">SUMPRODUCT(B11:CW11*0.25)</f>
        <v>0</v>
      </c>
    </row>
    <row r="12" spans="1:102" ht="24.95" customHeight="1" x14ac:dyDescent="0.2">
      <c r="A12" s="57" t="s">
        <v>9</v>
      </c>
      <c r="B12" s="58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59"/>
      <c r="AO12" s="59"/>
      <c r="AP12" s="59"/>
      <c r="AQ12" s="59"/>
      <c r="AR12" s="59"/>
      <c r="AS12" s="59"/>
      <c r="AT12" s="59"/>
      <c r="AU12" s="59"/>
      <c r="AV12" s="59"/>
      <c r="AW12" s="59"/>
      <c r="AX12" s="59"/>
      <c r="AY12" s="59"/>
      <c r="AZ12" s="59"/>
      <c r="BA12" s="59"/>
      <c r="BB12" s="59"/>
      <c r="BC12" s="59"/>
      <c r="BD12" s="59"/>
      <c r="BE12" s="59"/>
      <c r="BF12" s="59"/>
      <c r="BG12" s="59"/>
      <c r="BH12" s="59"/>
      <c r="BI12" s="59"/>
      <c r="BJ12" s="59"/>
      <c r="BK12" s="59"/>
      <c r="BL12" s="59"/>
      <c r="BM12" s="59"/>
      <c r="BN12" s="59"/>
      <c r="BO12" s="59"/>
      <c r="BP12" s="59"/>
      <c r="BQ12" s="59"/>
      <c r="BR12" s="59"/>
      <c r="BS12" s="59"/>
      <c r="BT12" s="59"/>
      <c r="BU12" s="59"/>
      <c r="BV12" s="59"/>
      <c r="BW12" s="59"/>
      <c r="BX12" s="59"/>
      <c r="BY12" s="59"/>
      <c r="BZ12" s="59"/>
      <c r="CA12" s="59"/>
      <c r="CB12" s="59"/>
      <c r="CC12" s="59"/>
      <c r="CD12" s="59"/>
      <c r="CE12" s="59"/>
      <c r="CF12" s="59"/>
      <c r="CG12" s="59"/>
      <c r="CH12" s="59"/>
      <c r="CI12" s="59"/>
      <c r="CJ12" s="59"/>
      <c r="CK12" s="59"/>
      <c r="CL12" s="59"/>
      <c r="CM12" s="59"/>
      <c r="CN12" s="59"/>
      <c r="CO12" s="59"/>
      <c r="CP12" s="59"/>
      <c r="CQ12" s="59"/>
      <c r="CR12" s="59"/>
      <c r="CS12" s="59"/>
      <c r="CT12" s="60"/>
      <c r="CU12" s="60"/>
      <c r="CV12" s="60"/>
      <c r="CW12" s="61"/>
      <c r="CX12" s="62">
        <f t="array" ref="CX12">SUMPRODUCT(B12:CW12*0.25)</f>
        <v>0</v>
      </c>
    </row>
    <row r="13" spans="1:102" ht="24.95" customHeight="1" x14ac:dyDescent="0.2">
      <c r="A13" s="63" t="s">
        <v>10</v>
      </c>
      <c r="B13" s="64"/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/>
      <c r="P13" s="65"/>
      <c r="Q13" s="65"/>
      <c r="R13" s="65"/>
      <c r="S13" s="65"/>
      <c r="T13" s="65"/>
      <c r="U13" s="65"/>
      <c r="V13" s="65"/>
      <c r="W13" s="65"/>
      <c r="X13" s="65"/>
      <c r="Y13" s="65"/>
      <c r="Z13" s="65"/>
      <c r="AA13" s="65"/>
      <c r="AB13" s="65"/>
      <c r="AC13" s="65"/>
      <c r="AD13" s="65"/>
      <c r="AE13" s="65"/>
      <c r="AF13" s="65"/>
      <c r="AG13" s="65"/>
      <c r="AH13" s="65"/>
      <c r="AI13" s="65"/>
      <c r="AJ13" s="65"/>
      <c r="AK13" s="65"/>
      <c r="AL13" s="65"/>
      <c r="AM13" s="65"/>
      <c r="AN13" s="65"/>
      <c r="AO13" s="65"/>
      <c r="AP13" s="65"/>
      <c r="AQ13" s="65"/>
      <c r="AR13" s="65"/>
      <c r="AS13" s="65"/>
      <c r="AT13" s="65"/>
      <c r="AU13" s="65"/>
      <c r="AV13" s="65"/>
      <c r="AW13" s="65"/>
      <c r="AX13" s="65"/>
      <c r="AY13" s="65"/>
      <c r="AZ13" s="65"/>
      <c r="BA13" s="65"/>
      <c r="BB13" s="65"/>
      <c r="BC13" s="65"/>
      <c r="BD13" s="65"/>
      <c r="BE13" s="65"/>
      <c r="BF13" s="65"/>
      <c r="BG13" s="65"/>
      <c r="BH13" s="65"/>
      <c r="BI13" s="65"/>
      <c r="BJ13" s="65"/>
      <c r="BK13" s="65"/>
      <c r="BL13" s="65"/>
      <c r="BM13" s="65"/>
      <c r="BN13" s="65"/>
      <c r="BO13" s="65"/>
      <c r="BP13" s="65"/>
      <c r="BQ13" s="65"/>
      <c r="BR13" s="65"/>
      <c r="BS13" s="65"/>
      <c r="BT13" s="65"/>
      <c r="BU13" s="65"/>
      <c r="BV13" s="65"/>
      <c r="BW13" s="65"/>
      <c r="BX13" s="65"/>
      <c r="BY13" s="65"/>
      <c r="BZ13" s="65"/>
      <c r="CA13" s="65"/>
      <c r="CB13" s="65"/>
      <c r="CC13" s="65"/>
      <c r="CD13" s="65"/>
      <c r="CE13" s="65"/>
      <c r="CF13" s="65"/>
      <c r="CG13" s="65"/>
      <c r="CH13" s="65"/>
      <c r="CI13" s="65"/>
      <c r="CJ13" s="65"/>
      <c r="CK13" s="65"/>
      <c r="CL13" s="65">
        <v>21.2</v>
      </c>
      <c r="CM13" s="65">
        <v>10</v>
      </c>
      <c r="CN13" s="65">
        <v>10</v>
      </c>
      <c r="CO13" s="65">
        <v>10</v>
      </c>
      <c r="CP13" s="65"/>
      <c r="CQ13" s="65"/>
      <c r="CR13" s="65"/>
      <c r="CS13" s="65"/>
      <c r="CT13" s="66"/>
      <c r="CU13" s="66"/>
      <c r="CV13" s="66"/>
      <c r="CW13" s="67"/>
      <c r="CX13" s="68">
        <f t="array" ref="CX13">SUMPRODUCT(B13:CW13*0.25)</f>
        <v>12.8</v>
      </c>
    </row>
    <row r="14" spans="1:102" ht="24.95" customHeight="1" x14ac:dyDescent="0.2">
      <c r="A14" s="63" t="s">
        <v>11</v>
      </c>
      <c r="B14" s="64"/>
      <c r="C14" s="65"/>
      <c r="D14" s="65"/>
      <c r="E14" s="65"/>
      <c r="F14" s="65"/>
      <c r="G14" s="65"/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/>
      <c r="AA14" s="65"/>
      <c r="AB14" s="65"/>
      <c r="AC14" s="65"/>
      <c r="AD14" s="65"/>
      <c r="AE14" s="65"/>
      <c r="AF14" s="65"/>
      <c r="AG14" s="65"/>
      <c r="AH14" s="65"/>
      <c r="AI14" s="65"/>
      <c r="AJ14" s="65"/>
      <c r="AK14" s="65"/>
      <c r="AL14" s="65"/>
      <c r="AM14" s="65"/>
      <c r="AN14" s="65"/>
      <c r="AO14" s="65"/>
      <c r="AP14" s="65"/>
      <c r="AQ14" s="65"/>
      <c r="AR14" s="65"/>
      <c r="AS14" s="65"/>
      <c r="AT14" s="65"/>
      <c r="AU14" s="65"/>
      <c r="AV14" s="65"/>
      <c r="AW14" s="65"/>
      <c r="AX14" s="65"/>
      <c r="AY14" s="65"/>
      <c r="AZ14" s="65"/>
      <c r="BA14" s="65"/>
      <c r="BB14" s="65"/>
      <c r="BC14" s="65"/>
      <c r="BD14" s="65"/>
      <c r="BE14" s="65"/>
      <c r="BF14" s="65"/>
      <c r="BG14" s="65"/>
      <c r="BH14" s="65"/>
      <c r="BI14" s="65"/>
      <c r="BJ14" s="65"/>
      <c r="BK14" s="65"/>
      <c r="BL14" s="65"/>
      <c r="BM14" s="65"/>
      <c r="BN14" s="65"/>
      <c r="BO14" s="65"/>
      <c r="BP14" s="65"/>
      <c r="BQ14" s="65"/>
      <c r="BR14" s="65"/>
      <c r="BS14" s="65"/>
      <c r="BT14" s="65"/>
      <c r="BU14" s="65"/>
      <c r="BV14" s="65"/>
      <c r="BW14" s="65"/>
      <c r="BX14" s="65"/>
      <c r="BY14" s="65"/>
      <c r="BZ14" s="65"/>
      <c r="CA14" s="65"/>
      <c r="CB14" s="65"/>
      <c r="CC14" s="65"/>
      <c r="CD14" s="65"/>
      <c r="CE14" s="65"/>
      <c r="CF14" s="65"/>
      <c r="CG14" s="65"/>
      <c r="CH14" s="65"/>
      <c r="CI14" s="65"/>
      <c r="CJ14" s="65"/>
      <c r="CK14" s="65"/>
      <c r="CL14" s="65"/>
      <c r="CM14" s="65"/>
      <c r="CN14" s="65"/>
      <c r="CO14" s="65"/>
      <c r="CP14" s="65"/>
      <c r="CQ14" s="65"/>
      <c r="CR14" s="65"/>
      <c r="CS14" s="65"/>
      <c r="CT14" s="66"/>
      <c r="CU14" s="66"/>
      <c r="CV14" s="66"/>
      <c r="CW14" s="67"/>
      <c r="CX14" s="68">
        <f t="array" ref="CX14">SUMPRODUCT(B14:CW14*0.25)</f>
        <v>0</v>
      </c>
    </row>
    <row r="15" spans="1:102" ht="24.95" customHeight="1" x14ac:dyDescent="0.2">
      <c r="A15" s="69" t="s">
        <v>12</v>
      </c>
      <c r="B15" s="70"/>
      <c r="C15" s="71"/>
      <c r="D15" s="71"/>
      <c r="E15" s="71"/>
      <c r="F15" s="71"/>
      <c r="G15" s="71"/>
      <c r="H15" s="71"/>
      <c r="I15" s="71"/>
      <c r="J15" s="71"/>
      <c r="K15" s="71"/>
      <c r="L15" s="71"/>
      <c r="M15" s="71"/>
      <c r="N15" s="71"/>
      <c r="O15" s="71"/>
      <c r="P15" s="71"/>
      <c r="Q15" s="71"/>
      <c r="R15" s="71"/>
      <c r="S15" s="71"/>
      <c r="T15" s="71"/>
      <c r="U15" s="71"/>
      <c r="V15" s="71"/>
      <c r="W15" s="71"/>
      <c r="X15" s="71"/>
      <c r="Y15" s="71"/>
      <c r="Z15" s="71"/>
      <c r="AA15" s="71"/>
      <c r="AB15" s="71"/>
      <c r="AC15" s="71"/>
      <c r="AD15" s="71"/>
      <c r="AE15" s="71"/>
      <c r="AF15" s="71"/>
      <c r="AG15" s="71"/>
      <c r="AH15" s="71"/>
      <c r="AI15" s="71"/>
      <c r="AJ15" s="71"/>
      <c r="AK15" s="71"/>
      <c r="AL15" s="71"/>
      <c r="AM15" s="71"/>
      <c r="AN15" s="71"/>
      <c r="AO15" s="71"/>
      <c r="AP15" s="71"/>
      <c r="AQ15" s="71"/>
      <c r="AR15" s="71"/>
      <c r="AS15" s="71"/>
      <c r="AT15" s="71"/>
      <c r="AU15" s="71"/>
      <c r="AV15" s="71"/>
      <c r="AW15" s="71"/>
      <c r="AX15" s="71">
        <v>15.739000000000001</v>
      </c>
      <c r="AY15" s="71">
        <v>15.504</v>
      </c>
      <c r="AZ15" s="71">
        <v>17.995999999999999</v>
      </c>
      <c r="BA15" s="71">
        <v>17.702999999999999</v>
      </c>
      <c r="BB15" s="71">
        <v>23.295999999999999</v>
      </c>
      <c r="BC15" s="71">
        <v>25.116</v>
      </c>
      <c r="BD15" s="71">
        <v>23.923999999999999</v>
      </c>
      <c r="BE15" s="71">
        <v>26.707999999999998</v>
      </c>
      <c r="BF15" s="71">
        <v>23.562000000000001</v>
      </c>
      <c r="BG15" s="71">
        <v>22.484000000000002</v>
      </c>
      <c r="BH15" s="71">
        <v>21.283000000000001</v>
      </c>
      <c r="BI15" s="71">
        <v>23.003</v>
      </c>
      <c r="BJ15" s="71">
        <v>4.7990000000000004</v>
      </c>
      <c r="BK15" s="71">
        <v>4.1950000000000003</v>
      </c>
      <c r="BL15" s="71">
        <v>23.529</v>
      </c>
      <c r="BM15" s="71">
        <v>45.764000000000003</v>
      </c>
      <c r="BN15" s="71">
        <v>1.0840000000000001</v>
      </c>
      <c r="BO15" s="71">
        <v>11.108000000000001</v>
      </c>
      <c r="BP15" s="71">
        <v>1.23</v>
      </c>
      <c r="BQ15" s="71">
        <v>3.2589999999999999</v>
      </c>
      <c r="BR15" s="71">
        <v>0.83699999999999997</v>
      </c>
      <c r="BS15" s="71">
        <v>0.53900000000000003</v>
      </c>
      <c r="BT15" s="71">
        <v>0.30499999999999999</v>
      </c>
      <c r="BU15" s="71">
        <v>0.312</v>
      </c>
      <c r="BV15" s="71">
        <v>19.231999999999999</v>
      </c>
      <c r="BW15" s="71">
        <v>13.323</v>
      </c>
      <c r="BX15" s="71">
        <v>7.5019999999999998</v>
      </c>
      <c r="BY15" s="71">
        <v>2.3690000000000002</v>
      </c>
      <c r="BZ15" s="71">
        <v>18.052</v>
      </c>
      <c r="CA15" s="71">
        <v>23.088000000000001</v>
      </c>
      <c r="CB15" s="71">
        <v>26.783000000000001</v>
      </c>
      <c r="CC15" s="71">
        <v>25.003</v>
      </c>
      <c r="CD15" s="71">
        <v>12.420999999999999</v>
      </c>
      <c r="CE15" s="71">
        <v>5.6210000000000004</v>
      </c>
      <c r="CF15" s="71">
        <v>12.012</v>
      </c>
      <c r="CG15" s="71">
        <v>11.448</v>
      </c>
      <c r="CH15" s="71">
        <v>13.935</v>
      </c>
      <c r="CI15" s="71">
        <v>13.169</v>
      </c>
      <c r="CJ15" s="71">
        <v>12.738</v>
      </c>
      <c r="CK15" s="71">
        <v>13.584</v>
      </c>
      <c r="CL15" s="71">
        <v>11.255000000000001</v>
      </c>
      <c r="CM15" s="71">
        <v>10.968</v>
      </c>
      <c r="CN15" s="71">
        <v>10.9</v>
      </c>
      <c r="CO15" s="71"/>
      <c r="CP15" s="71">
        <v>2.5000000000000001E-2</v>
      </c>
      <c r="CQ15" s="71"/>
      <c r="CR15" s="71"/>
      <c r="CS15" s="71"/>
      <c r="CT15" s="72"/>
      <c r="CU15" s="72"/>
      <c r="CV15" s="72"/>
      <c r="CW15" s="73"/>
      <c r="CX15" s="74">
        <f t="array" ref="CX15">SUMPRODUCT(B15:CW15*0.25)</f>
        <v>154.17674999999994</v>
      </c>
    </row>
    <row r="16" spans="1:102" ht="24.95" customHeight="1" x14ac:dyDescent="0.2">
      <c r="A16" s="69" t="s">
        <v>13</v>
      </c>
      <c r="B16" s="70"/>
      <c r="C16" s="71"/>
      <c r="D16" s="71"/>
      <c r="E16" s="71"/>
      <c r="F16" s="71"/>
      <c r="G16" s="71"/>
      <c r="H16" s="71"/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1"/>
      <c r="X16" s="71"/>
      <c r="Y16" s="71"/>
      <c r="Z16" s="71"/>
      <c r="AA16" s="71"/>
      <c r="AB16" s="71"/>
      <c r="AC16" s="71"/>
      <c r="AD16" s="71"/>
      <c r="AE16" s="71"/>
      <c r="AF16" s="71"/>
      <c r="AG16" s="71"/>
      <c r="AH16" s="71"/>
      <c r="AI16" s="71"/>
      <c r="AJ16" s="71"/>
      <c r="AK16" s="71"/>
      <c r="AL16" s="71"/>
      <c r="AM16" s="71"/>
      <c r="AN16" s="71"/>
      <c r="AO16" s="71"/>
      <c r="AP16" s="71"/>
      <c r="AQ16" s="71"/>
      <c r="AR16" s="71"/>
      <c r="AS16" s="71"/>
      <c r="AT16" s="71"/>
      <c r="AU16" s="71"/>
      <c r="AV16" s="71"/>
      <c r="AW16" s="71"/>
      <c r="AX16" s="71"/>
      <c r="AY16" s="71"/>
      <c r="AZ16" s="71"/>
      <c r="BA16" s="71"/>
      <c r="BB16" s="71"/>
      <c r="BC16" s="71"/>
      <c r="BD16" s="71"/>
      <c r="BE16" s="71"/>
      <c r="BF16" s="71"/>
      <c r="BG16" s="71"/>
      <c r="BH16" s="71"/>
      <c r="BI16" s="71"/>
      <c r="BJ16" s="71"/>
      <c r="BK16" s="71"/>
      <c r="BL16" s="71"/>
      <c r="BM16" s="71"/>
      <c r="BN16" s="71"/>
      <c r="BO16" s="71"/>
      <c r="BP16" s="71"/>
      <c r="BQ16" s="71"/>
      <c r="BR16" s="71"/>
      <c r="BS16" s="71"/>
      <c r="BT16" s="71"/>
      <c r="BU16" s="71"/>
      <c r="BV16" s="71"/>
      <c r="BW16" s="71"/>
      <c r="BX16" s="71"/>
      <c r="BY16" s="71"/>
      <c r="BZ16" s="71"/>
      <c r="CA16" s="71"/>
      <c r="CB16" s="71"/>
      <c r="CC16" s="71"/>
      <c r="CD16" s="71"/>
      <c r="CE16" s="71"/>
      <c r="CF16" s="71"/>
      <c r="CG16" s="71"/>
      <c r="CH16" s="71"/>
      <c r="CI16" s="71"/>
      <c r="CJ16" s="71"/>
      <c r="CK16" s="71"/>
      <c r="CL16" s="71"/>
      <c r="CM16" s="71"/>
      <c r="CN16" s="71"/>
      <c r="CO16" s="71"/>
      <c r="CP16" s="71"/>
      <c r="CQ16" s="71"/>
      <c r="CR16" s="71"/>
      <c r="CS16" s="71"/>
      <c r="CT16" s="72"/>
      <c r="CU16" s="72"/>
      <c r="CV16" s="72"/>
      <c r="CW16" s="73"/>
      <c r="CX16" s="74">
        <f t="array" ref="CX16">SUMPRODUCT(B16:CW16*0.25)</f>
        <v>0</v>
      </c>
    </row>
    <row r="17" spans="1:102" ht="24.95" customHeight="1" x14ac:dyDescent="0.2">
      <c r="A17" s="69" t="s">
        <v>14</v>
      </c>
      <c r="B17" s="70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71"/>
      <c r="BB17" s="71"/>
      <c r="BC17" s="71"/>
      <c r="BD17" s="71"/>
      <c r="BE17" s="71"/>
      <c r="BF17" s="71"/>
      <c r="BG17" s="71"/>
      <c r="BH17" s="71"/>
      <c r="BI17" s="71"/>
      <c r="BJ17" s="71"/>
      <c r="BK17" s="71"/>
      <c r="BL17" s="71"/>
      <c r="BM17" s="71"/>
      <c r="BN17" s="71"/>
      <c r="BO17" s="71"/>
      <c r="BP17" s="71"/>
      <c r="BQ17" s="71"/>
      <c r="BR17" s="71"/>
      <c r="BS17" s="71"/>
      <c r="BT17" s="71"/>
      <c r="BU17" s="71"/>
      <c r="BV17" s="71"/>
      <c r="BW17" s="71"/>
      <c r="BX17" s="71"/>
      <c r="BY17" s="71"/>
      <c r="BZ17" s="71">
        <v>3.5579999999999998</v>
      </c>
      <c r="CA17" s="71">
        <v>22.821000000000002</v>
      </c>
      <c r="CB17" s="71"/>
      <c r="CC17" s="71"/>
      <c r="CD17" s="71"/>
      <c r="CE17" s="71"/>
      <c r="CF17" s="71"/>
      <c r="CG17" s="71"/>
      <c r="CH17" s="71"/>
      <c r="CI17" s="71"/>
      <c r="CJ17" s="71"/>
      <c r="CK17" s="71"/>
      <c r="CL17" s="71">
        <v>45</v>
      </c>
      <c r="CM17" s="71">
        <v>54.097999999999999</v>
      </c>
      <c r="CN17" s="71">
        <v>69.105000000000004</v>
      </c>
      <c r="CO17" s="71">
        <v>103.056</v>
      </c>
      <c r="CP17" s="71"/>
      <c r="CQ17" s="71"/>
      <c r="CR17" s="71"/>
      <c r="CS17" s="71"/>
      <c r="CT17" s="72"/>
      <c r="CU17" s="72"/>
      <c r="CV17" s="72"/>
      <c r="CW17" s="73"/>
      <c r="CX17" s="74">
        <f t="array" ref="CX17">SUMPRODUCT(B17:CW17*0.25)</f>
        <v>74.409499999999994</v>
      </c>
    </row>
    <row r="18" spans="1:102" ht="30" customHeight="1" thickBot="1" x14ac:dyDescent="0.25">
      <c r="A18" s="75" t="s">
        <v>15</v>
      </c>
      <c r="B18" s="76">
        <f>SUM(B11:B17)</f>
        <v>0</v>
      </c>
      <c r="C18" s="77">
        <f t="shared" ref="C18:BN18" si="0">SUM(C11:C17)</f>
        <v>0</v>
      </c>
      <c r="D18" s="77">
        <f t="shared" si="0"/>
        <v>0</v>
      </c>
      <c r="E18" s="77">
        <f t="shared" si="0"/>
        <v>0</v>
      </c>
      <c r="F18" s="77">
        <f t="shared" si="0"/>
        <v>0</v>
      </c>
      <c r="G18" s="77">
        <f t="shared" si="0"/>
        <v>0</v>
      </c>
      <c r="H18" s="77">
        <f t="shared" si="0"/>
        <v>0</v>
      </c>
      <c r="I18" s="77">
        <f t="shared" si="0"/>
        <v>0</v>
      </c>
      <c r="J18" s="77">
        <f t="shared" si="0"/>
        <v>0</v>
      </c>
      <c r="K18" s="77">
        <f t="shared" si="0"/>
        <v>0</v>
      </c>
      <c r="L18" s="77">
        <f t="shared" si="0"/>
        <v>0</v>
      </c>
      <c r="M18" s="77">
        <f t="shared" si="0"/>
        <v>0</v>
      </c>
      <c r="N18" s="77">
        <f t="shared" si="0"/>
        <v>0</v>
      </c>
      <c r="O18" s="77">
        <f t="shared" si="0"/>
        <v>0</v>
      </c>
      <c r="P18" s="77">
        <f t="shared" si="0"/>
        <v>0</v>
      </c>
      <c r="Q18" s="77">
        <f t="shared" si="0"/>
        <v>0</v>
      </c>
      <c r="R18" s="77">
        <f t="shared" si="0"/>
        <v>0</v>
      </c>
      <c r="S18" s="77">
        <f t="shared" si="0"/>
        <v>0</v>
      </c>
      <c r="T18" s="77">
        <f t="shared" si="0"/>
        <v>0</v>
      </c>
      <c r="U18" s="77">
        <f t="shared" si="0"/>
        <v>0</v>
      </c>
      <c r="V18" s="77">
        <f t="shared" si="0"/>
        <v>0</v>
      </c>
      <c r="W18" s="77">
        <f t="shared" si="0"/>
        <v>0</v>
      </c>
      <c r="X18" s="77">
        <f t="shared" si="0"/>
        <v>0</v>
      </c>
      <c r="Y18" s="77">
        <f t="shared" si="0"/>
        <v>0</v>
      </c>
      <c r="Z18" s="77">
        <f t="shared" si="0"/>
        <v>0</v>
      </c>
      <c r="AA18" s="77">
        <f t="shared" si="0"/>
        <v>0</v>
      </c>
      <c r="AB18" s="77">
        <f t="shared" si="0"/>
        <v>0</v>
      </c>
      <c r="AC18" s="77">
        <f t="shared" si="0"/>
        <v>0</v>
      </c>
      <c r="AD18" s="77">
        <f t="shared" si="0"/>
        <v>0</v>
      </c>
      <c r="AE18" s="77">
        <f t="shared" si="0"/>
        <v>0</v>
      </c>
      <c r="AF18" s="77">
        <f t="shared" si="0"/>
        <v>0</v>
      </c>
      <c r="AG18" s="77">
        <f t="shared" si="0"/>
        <v>0</v>
      </c>
      <c r="AH18" s="77">
        <f t="shared" si="0"/>
        <v>0</v>
      </c>
      <c r="AI18" s="77">
        <f t="shared" si="0"/>
        <v>0</v>
      </c>
      <c r="AJ18" s="77">
        <f t="shared" si="0"/>
        <v>0</v>
      </c>
      <c r="AK18" s="77">
        <f t="shared" si="0"/>
        <v>0</v>
      </c>
      <c r="AL18" s="77">
        <f t="shared" si="0"/>
        <v>0</v>
      </c>
      <c r="AM18" s="77">
        <f t="shared" si="0"/>
        <v>0</v>
      </c>
      <c r="AN18" s="77">
        <f t="shared" si="0"/>
        <v>0</v>
      </c>
      <c r="AO18" s="77">
        <f t="shared" si="0"/>
        <v>0</v>
      </c>
      <c r="AP18" s="77">
        <f t="shared" si="0"/>
        <v>0</v>
      </c>
      <c r="AQ18" s="77">
        <f t="shared" si="0"/>
        <v>0</v>
      </c>
      <c r="AR18" s="77">
        <f t="shared" si="0"/>
        <v>0</v>
      </c>
      <c r="AS18" s="77">
        <f t="shared" si="0"/>
        <v>0</v>
      </c>
      <c r="AT18" s="77">
        <f t="shared" si="0"/>
        <v>0</v>
      </c>
      <c r="AU18" s="77">
        <f t="shared" si="0"/>
        <v>0</v>
      </c>
      <c r="AV18" s="77">
        <f t="shared" si="0"/>
        <v>0</v>
      </c>
      <c r="AW18" s="77">
        <f t="shared" si="0"/>
        <v>0</v>
      </c>
      <c r="AX18" s="77">
        <f t="shared" si="0"/>
        <v>15.739000000000001</v>
      </c>
      <c r="AY18" s="77">
        <f t="shared" si="0"/>
        <v>15.504</v>
      </c>
      <c r="AZ18" s="77">
        <f t="shared" si="0"/>
        <v>17.995999999999999</v>
      </c>
      <c r="BA18" s="77">
        <f t="shared" si="0"/>
        <v>17.702999999999999</v>
      </c>
      <c r="BB18" s="77">
        <f t="shared" si="0"/>
        <v>23.295999999999999</v>
      </c>
      <c r="BC18" s="77">
        <f t="shared" si="0"/>
        <v>25.116</v>
      </c>
      <c r="BD18" s="77">
        <f t="shared" si="0"/>
        <v>23.923999999999999</v>
      </c>
      <c r="BE18" s="77">
        <f t="shared" si="0"/>
        <v>26.707999999999998</v>
      </c>
      <c r="BF18" s="77">
        <f t="shared" si="0"/>
        <v>23.562000000000001</v>
      </c>
      <c r="BG18" s="77">
        <f t="shared" si="0"/>
        <v>22.484000000000002</v>
      </c>
      <c r="BH18" s="77">
        <f t="shared" si="0"/>
        <v>21.283000000000001</v>
      </c>
      <c r="BI18" s="77">
        <f t="shared" si="0"/>
        <v>23.003</v>
      </c>
      <c r="BJ18" s="77">
        <f t="shared" si="0"/>
        <v>4.7990000000000004</v>
      </c>
      <c r="BK18" s="77">
        <f t="shared" si="0"/>
        <v>4.1950000000000003</v>
      </c>
      <c r="BL18" s="77">
        <f t="shared" si="0"/>
        <v>23.529</v>
      </c>
      <c r="BM18" s="77">
        <f t="shared" si="0"/>
        <v>45.764000000000003</v>
      </c>
      <c r="BN18" s="77">
        <f t="shared" si="0"/>
        <v>1.0840000000000001</v>
      </c>
      <c r="BO18" s="77">
        <f t="shared" ref="BO18:CW18" si="1">SUM(BO11:BO17)</f>
        <v>11.108000000000001</v>
      </c>
      <c r="BP18" s="77">
        <f t="shared" si="1"/>
        <v>1.23</v>
      </c>
      <c r="BQ18" s="77">
        <f t="shared" si="1"/>
        <v>3.2589999999999999</v>
      </c>
      <c r="BR18" s="77">
        <f t="shared" si="1"/>
        <v>0.83699999999999997</v>
      </c>
      <c r="BS18" s="77">
        <f t="shared" si="1"/>
        <v>0.53900000000000003</v>
      </c>
      <c r="BT18" s="77">
        <f t="shared" si="1"/>
        <v>0.30499999999999999</v>
      </c>
      <c r="BU18" s="77">
        <f t="shared" si="1"/>
        <v>0.312</v>
      </c>
      <c r="BV18" s="77">
        <f t="shared" si="1"/>
        <v>19.231999999999999</v>
      </c>
      <c r="BW18" s="77">
        <f t="shared" si="1"/>
        <v>13.323</v>
      </c>
      <c r="BX18" s="77">
        <f t="shared" si="1"/>
        <v>7.5019999999999998</v>
      </c>
      <c r="BY18" s="77">
        <f t="shared" si="1"/>
        <v>2.3690000000000002</v>
      </c>
      <c r="BZ18" s="77">
        <f t="shared" si="1"/>
        <v>21.61</v>
      </c>
      <c r="CA18" s="77">
        <f t="shared" si="1"/>
        <v>45.909000000000006</v>
      </c>
      <c r="CB18" s="77">
        <f t="shared" si="1"/>
        <v>26.783000000000001</v>
      </c>
      <c r="CC18" s="77">
        <f t="shared" si="1"/>
        <v>25.003</v>
      </c>
      <c r="CD18" s="77">
        <f t="shared" si="1"/>
        <v>12.420999999999999</v>
      </c>
      <c r="CE18" s="77">
        <f t="shared" si="1"/>
        <v>5.6210000000000004</v>
      </c>
      <c r="CF18" s="77">
        <f t="shared" si="1"/>
        <v>12.012</v>
      </c>
      <c r="CG18" s="77">
        <f t="shared" si="1"/>
        <v>11.448</v>
      </c>
      <c r="CH18" s="77">
        <f t="shared" si="1"/>
        <v>13.935</v>
      </c>
      <c r="CI18" s="77">
        <f t="shared" si="1"/>
        <v>13.169</v>
      </c>
      <c r="CJ18" s="77">
        <f t="shared" si="1"/>
        <v>12.738</v>
      </c>
      <c r="CK18" s="77">
        <f t="shared" si="1"/>
        <v>13.584</v>
      </c>
      <c r="CL18" s="77">
        <f t="shared" si="1"/>
        <v>77.454999999999998</v>
      </c>
      <c r="CM18" s="77">
        <f t="shared" si="1"/>
        <v>75.066000000000003</v>
      </c>
      <c r="CN18" s="77">
        <f t="shared" si="1"/>
        <v>90.004999999999995</v>
      </c>
      <c r="CO18" s="77">
        <f t="shared" si="1"/>
        <v>113.056</v>
      </c>
      <c r="CP18" s="77">
        <f t="shared" si="1"/>
        <v>2.5000000000000001E-2</v>
      </c>
      <c r="CQ18" s="77">
        <f t="shared" si="1"/>
        <v>0</v>
      </c>
      <c r="CR18" s="77">
        <f t="shared" si="1"/>
        <v>0</v>
      </c>
      <c r="CS18" s="77">
        <f t="shared" si="1"/>
        <v>0</v>
      </c>
      <c r="CT18" s="78">
        <f t="shared" si="1"/>
        <v>0</v>
      </c>
      <c r="CU18" s="78">
        <f t="shared" si="1"/>
        <v>0</v>
      </c>
      <c r="CV18" s="78">
        <f t="shared" si="1"/>
        <v>0</v>
      </c>
      <c r="CW18" s="79">
        <f t="shared" si="1"/>
        <v>0</v>
      </c>
      <c r="CX18" s="80">
        <f>SUM(CX11:CX17)</f>
        <v>241.38624999999996</v>
      </c>
    </row>
    <row r="19" spans="1:102" ht="18" customHeight="1" thickBot="1" x14ac:dyDescent="0.25">
      <c r="A19" s="81"/>
      <c r="B19" s="82"/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83"/>
      <c r="AA19" s="83"/>
      <c r="AB19" s="83"/>
      <c r="AC19" s="83"/>
      <c r="AD19" s="83"/>
      <c r="AE19" s="83"/>
      <c r="AF19" s="83"/>
      <c r="AG19" s="83"/>
      <c r="AH19" s="83"/>
      <c r="AI19" s="83"/>
      <c r="AJ19" s="83"/>
      <c r="AK19" s="83"/>
      <c r="AL19" s="83"/>
      <c r="AM19" s="83"/>
      <c r="AN19" s="83"/>
      <c r="AO19" s="83"/>
      <c r="AP19" s="83"/>
      <c r="AQ19" s="83"/>
      <c r="AR19" s="83"/>
      <c r="AS19" s="83"/>
      <c r="AT19" s="83"/>
      <c r="AU19" s="83"/>
      <c r="AV19" s="83"/>
      <c r="AW19" s="83"/>
      <c r="AX19" s="83"/>
      <c r="AY19" s="83"/>
      <c r="AZ19" s="83"/>
      <c r="BA19" s="83"/>
      <c r="BB19" s="83"/>
      <c r="BC19" s="83"/>
      <c r="BD19" s="83"/>
      <c r="BE19" s="83"/>
      <c r="BF19" s="83"/>
      <c r="BG19" s="83"/>
      <c r="BH19" s="83"/>
      <c r="BI19" s="83"/>
      <c r="BJ19" s="83"/>
      <c r="BK19" s="83"/>
      <c r="BL19" s="83"/>
      <c r="BM19" s="83"/>
      <c r="BN19" s="83"/>
      <c r="BO19" s="83"/>
      <c r="BP19" s="83"/>
      <c r="BQ19" s="83"/>
      <c r="BR19" s="83"/>
      <c r="BS19" s="83"/>
      <c r="BT19" s="83"/>
      <c r="BU19" s="83"/>
      <c r="BV19" s="83"/>
      <c r="BW19" s="83"/>
      <c r="BX19" s="83"/>
      <c r="BY19" s="83"/>
      <c r="BZ19" s="83"/>
      <c r="CA19" s="83"/>
      <c r="CB19" s="83"/>
      <c r="CC19" s="83"/>
      <c r="CD19" s="83"/>
      <c r="CE19" s="83"/>
      <c r="CF19" s="83"/>
      <c r="CG19" s="83"/>
      <c r="CH19" s="83"/>
      <c r="CI19" s="83"/>
      <c r="CJ19" s="83"/>
      <c r="CK19" s="83"/>
      <c r="CL19" s="83"/>
      <c r="CM19" s="83"/>
      <c r="CN19" s="83"/>
      <c r="CO19" s="83"/>
      <c r="CP19" s="83"/>
      <c r="CQ19" s="83"/>
      <c r="CR19" s="83"/>
      <c r="CS19" s="83"/>
      <c r="CT19" s="83"/>
      <c r="CU19" s="83"/>
      <c r="CV19" s="83"/>
      <c r="CW19" s="83"/>
      <c r="CX19" s="84"/>
    </row>
    <row r="20" spans="1:102" ht="30" customHeight="1" thickBot="1" x14ac:dyDescent="0.25">
      <c r="A20" s="85" t="s">
        <v>16</v>
      </c>
      <c r="B20" s="48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49"/>
      <c r="AK20" s="49"/>
      <c r="AL20" s="49"/>
      <c r="AM20" s="49"/>
      <c r="AN20" s="49"/>
      <c r="AO20" s="49"/>
      <c r="AP20" s="49"/>
      <c r="AQ20" s="49"/>
      <c r="AR20" s="49"/>
      <c r="AS20" s="49"/>
      <c r="AT20" s="49"/>
      <c r="AU20" s="49"/>
      <c r="AV20" s="49"/>
      <c r="AW20" s="49"/>
      <c r="AX20" s="49"/>
      <c r="AY20" s="49"/>
      <c r="AZ20" s="49"/>
      <c r="BA20" s="49"/>
      <c r="BB20" s="49"/>
      <c r="BC20" s="49"/>
      <c r="BD20" s="49"/>
      <c r="BE20" s="49"/>
      <c r="BF20" s="49"/>
      <c r="BG20" s="49"/>
      <c r="BH20" s="49"/>
      <c r="BI20" s="49"/>
      <c r="BJ20" s="49"/>
      <c r="BK20" s="49"/>
      <c r="BL20" s="49"/>
      <c r="BM20" s="49"/>
      <c r="BN20" s="49"/>
      <c r="BO20" s="49"/>
      <c r="BP20" s="49"/>
      <c r="BQ20" s="49"/>
      <c r="BR20" s="49"/>
      <c r="BS20" s="49"/>
      <c r="BT20" s="49"/>
      <c r="BU20" s="49"/>
      <c r="BV20" s="49"/>
      <c r="BW20" s="49"/>
      <c r="BX20" s="49"/>
      <c r="BY20" s="49"/>
      <c r="BZ20" s="49"/>
      <c r="CA20" s="49"/>
      <c r="CB20" s="49"/>
      <c r="CC20" s="49"/>
      <c r="CD20" s="49"/>
      <c r="CE20" s="49"/>
      <c r="CF20" s="49"/>
      <c r="CG20" s="49"/>
      <c r="CH20" s="49"/>
      <c r="CI20" s="49"/>
      <c r="CJ20" s="49"/>
      <c r="CK20" s="49"/>
      <c r="CL20" s="49"/>
      <c r="CM20" s="49"/>
      <c r="CN20" s="49"/>
      <c r="CO20" s="49"/>
      <c r="CP20" s="49"/>
      <c r="CQ20" s="49"/>
      <c r="CR20" s="49"/>
      <c r="CS20" s="49"/>
      <c r="CT20" s="49"/>
      <c r="CU20" s="49"/>
      <c r="CV20" s="49"/>
      <c r="CW20" s="50"/>
      <c r="CX20" s="18" t="s">
        <v>1</v>
      </c>
    </row>
    <row r="21" spans="1:102" ht="24.95" customHeight="1" x14ac:dyDescent="0.2">
      <c r="A21" s="86" t="s">
        <v>17</v>
      </c>
      <c r="B21" s="87"/>
      <c r="C21" s="88"/>
      <c r="D21" s="88"/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>
        <v>1.952</v>
      </c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9"/>
      <c r="CU21" s="89"/>
      <c r="CV21" s="89"/>
      <c r="CW21" s="90"/>
      <c r="CX21" s="91">
        <f t="array" ref="CX21">SUMPRODUCT(B21:CW21*0.25)</f>
        <v>0.48799999999999999</v>
      </c>
    </row>
    <row r="22" spans="1:102" ht="24.95" customHeight="1" x14ac:dyDescent="0.2">
      <c r="A22" s="92" t="s">
        <v>18</v>
      </c>
      <c r="B22" s="93"/>
      <c r="C22" s="94"/>
      <c r="D22" s="94"/>
      <c r="E22" s="94"/>
      <c r="F22" s="94"/>
      <c r="G22" s="94"/>
      <c r="H22" s="94"/>
      <c r="I22" s="94"/>
      <c r="J22" s="94"/>
      <c r="K22" s="94"/>
      <c r="L22" s="94"/>
      <c r="M22" s="94"/>
      <c r="N22" s="94"/>
      <c r="O22" s="94"/>
      <c r="P22" s="94"/>
      <c r="Q22" s="94"/>
      <c r="R22" s="94"/>
      <c r="S22" s="94"/>
      <c r="T22" s="94"/>
      <c r="U22" s="94"/>
      <c r="V22" s="94"/>
      <c r="W22" s="94"/>
      <c r="X22" s="94"/>
      <c r="Y22" s="94"/>
      <c r="Z22" s="94"/>
      <c r="AA22" s="94"/>
      <c r="AB22" s="94"/>
      <c r="AC22" s="94"/>
      <c r="AD22" s="94"/>
      <c r="AE22" s="94"/>
      <c r="AF22" s="94"/>
      <c r="AG22" s="94"/>
      <c r="AH22" s="94"/>
      <c r="AI22" s="94"/>
      <c r="AJ22" s="94"/>
      <c r="AK22" s="94"/>
      <c r="AL22" s="94"/>
      <c r="AM22" s="94"/>
      <c r="AN22" s="94"/>
      <c r="AO22" s="94"/>
      <c r="AP22" s="94"/>
      <c r="AQ22" s="94"/>
      <c r="AR22" s="94"/>
      <c r="AS22" s="94"/>
      <c r="AT22" s="94"/>
      <c r="AU22" s="94"/>
      <c r="AV22" s="94"/>
      <c r="AW22" s="94"/>
      <c r="AX22" s="94"/>
      <c r="AY22" s="94"/>
      <c r="AZ22" s="94"/>
      <c r="BA22" s="94"/>
      <c r="BB22" s="94"/>
      <c r="BC22" s="94"/>
      <c r="BD22" s="94"/>
      <c r="BE22" s="94">
        <v>5</v>
      </c>
      <c r="BF22" s="94"/>
      <c r="BG22" s="94">
        <v>10</v>
      </c>
      <c r="BH22" s="94"/>
      <c r="BI22" s="94"/>
      <c r="BJ22" s="94"/>
      <c r="BK22" s="94"/>
      <c r="BL22" s="94"/>
      <c r="BM22" s="94"/>
      <c r="BN22" s="94"/>
      <c r="BO22" s="94"/>
      <c r="BP22" s="94"/>
      <c r="BQ22" s="94">
        <v>39.6</v>
      </c>
      <c r="BR22" s="94">
        <v>2.4E-2</v>
      </c>
      <c r="BS22" s="94"/>
      <c r="BT22" s="94"/>
      <c r="BU22" s="94"/>
      <c r="BV22" s="94"/>
      <c r="BW22" s="94"/>
      <c r="BX22" s="94"/>
      <c r="BY22" s="94">
        <v>4.0000000000000001E-3</v>
      </c>
      <c r="BZ22" s="94"/>
      <c r="CA22" s="94"/>
      <c r="CB22" s="94"/>
      <c r="CC22" s="94"/>
      <c r="CD22" s="94"/>
      <c r="CE22" s="94"/>
      <c r="CF22" s="94"/>
      <c r="CG22" s="94"/>
      <c r="CH22" s="94"/>
      <c r="CI22" s="94"/>
      <c r="CJ22" s="94"/>
      <c r="CK22" s="94"/>
      <c r="CL22" s="94"/>
      <c r="CM22" s="94"/>
      <c r="CN22" s="94"/>
      <c r="CO22" s="94"/>
      <c r="CP22" s="94">
        <v>1.111</v>
      </c>
      <c r="CQ22" s="94">
        <v>1.111</v>
      </c>
      <c r="CR22" s="94">
        <v>8.8889999999999993</v>
      </c>
      <c r="CS22" s="94">
        <v>28.888999999999999</v>
      </c>
      <c r="CT22" s="95"/>
      <c r="CU22" s="95"/>
      <c r="CV22" s="95"/>
      <c r="CW22" s="96"/>
      <c r="CX22" s="97">
        <f t="array" ref="CX22">SUMPRODUCT(B22:CW22*0.25)</f>
        <v>23.656999999999996</v>
      </c>
    </row>
    <row r="23" spans="1:102" ht="24.95" customHeight="1" x14ac:dyDescent="0.2">
      <c r="A23" s="92" t="s">
        <v>19</v>
      </c>
      <c r="B23" s="98"/>
      <c r="C23" s="99"/>
      <c r="D23" s="99"/>
      <c r="E23" s="99"/>
      <c r="F23" s="99"/>
      <c r="G23" s="99"/>
      <c r="H23" s="99"/>
      <c r="I23" s="99"/>
      <c r="J23" s="99"/>
      <c r="K23" s="99"/>
      <c r="L23" s="99"/>
      <c r="M23" s="99"/>
      <c r="N23" s="99"/>
      <c r="O23" s="99"/>
      <c r="P23" s="99"/>
      <c r="Q23" s="99"/>
      <c r="R23" s="99"/>
      <c r="S23" s="99"/>
      <c r="T23" s="99"/>
      <c r="U23" s="99"/>
      <c r="V23" s="99"/>
      <c r="W23" s="99"/>
      <c r="X23" s="99"/>
      <c r="Y23" s="99"/>
      <c r="Z23" s="99"/>
      <c r="AA23" s="99"/>
      <c r="AB23" s="99"/>
      <c r="AC23" s="99"/>
      <c r="AD23" s="99"/>
      <c r="AE23" s="99"/>
      <c r="AF23" s="99"/>
      <c r="AG23" s="99"/>
      <c r="AH23" s="99"/>
      <c r="AI23" s="99"/>
      <c r="AJ23" s="99"/>
      <c r="AK23" s="99"/>
      <c r="AL23" s="99"/>
      <c r="AM23" s="99"/>
      <c r="AN23" s="99"/>
      <c r="AO23" s="99"/>
      <c r="AP23" s="99"/>
      <c r="AQ23" s="99"/>
      <c r="AR23" s="99"/>
      <c r="AS23" s="99"/>
      <c r="AT23" s="99"/>
      <c r="AU23" s="99"/>
      <c r="AV23" s="99"/>
      <c r="AW23" s="99"/>
      <c r="AX23" s="99"/>
      <c r="AY23" s="99"/>
      <c r="AZ23" s="99"/>
      <c r="BA23" s="99"/>
      <c r="BB23" s="99"/>
      <c r="BC23" s="99"/>
      <c r="BD23" s="99"/>
      <c r="BE23" s="99"/>
      <c r="BF23" s="99"/>
      <c r="BG23" s="99"/>
      <c r="BH23" s="99"/>
      <c r="BI23" s="99"/>
      <c r="BJ23" s="99"/>
      <c r="BK23" s="99"/>
      <c r="BL23" s="99"/>
      <c r="BM23" s="99"/>
      <c r="BN23" s="99"/>
      <c r="BO23" s="99"/>
      <c r="BP23" s="99"/>
      <c r="BQ23" s="99"/>
      <c r="BR23" s="99">
        <v>1</v>
      </c>
      <c r="BS23" s="99">
        <v>1</v>
      </c>
      <c r="BT23" s="99">
        <v>1</v>
      </c>
      <c r="BU23" s="99">
        <v>1</v>
      </c>
      <c r="BV23" s="99">
        <v>1</v>
      </c>
      <c r="BW23" s="99">
        <v>1</v>
      </c>
      <c r="BX23" s="99">
        <v>1.048</v>
      </c>
      <c r="BY23" s="99">
        <v>1.028</v>
      </c>
      <c r="BZ23" s="99">
        <v>1</v>
      </c>
      <c r="CA23" s="99">
        <v>1</v>
      </c>
      <c r="CB23" s="99">
        <v>1</v>
      </c>
      <c r="CC23" s="99">
        <v>1</v>
      </c>
      <c r="CD23" s="99">
        <v>1</v>
      </c>
      <c r="CE23" s="99">
        <v>1</v>
      </c>
      <c r="CF23" s="99">
        <v>1</v>
      </c>
      <c r="CG23" s="99">
        <v>1</v>
      </c>
      <c r="CH23" s="99">
        <v>1</v>
      </c>
      <c r="CI23" s="99">
        <v>1</v>
      </c>
      <c r="CJ23" s="99">
        <v>1</v>
      </c>
      <c r="CK23" s="99">
        <v>1</v>
      </c>
      <c r="CL23" s="99">
        <v>3.2719999999999998</v>
      </c>
      <c r="CM23" s="99"/>
      <c r="CN23" s="99"/>
      <c r="CO23" s="99"/>
      <c r="CP23" s="99"/>
      <c r="CQ23" s="99"/>
      <c r="CR23" s="99">
        <v>1</v>
      </c>
      <c r="CS23" s="99">
        <v>1</v>
      </c>
      <c r="CT23" s="100"/>
      <c r="CU23" s="100"/>
      <c r="CV23" s="100"/>
      <c r="CW23" s="96"/>
      <c r="CX23" s="97">
        <f t="array" ref="CX23">SUMPRODUCT(B23:CW23*0.25)</f>
        <v>6.3369999999999997</v>
      </c>
    </row>
    <row r="24" spans="1:102" ht="24.95" customHeight="1" x14ac:dyDescent="0.2">
      <c r="A24" s="101" t="s">
        <v>20</v>
      </c>
      <c r="B24" s="99"/>
      <c r="C24" s="99"/>
      <c r="D24" s="99"/>
      <c r="E24" s="99"/>
      <c r="F24" s="99"/>
      <c r="G24" s="99"/>
      <c r="H24" s="99"/>
      <c r="I24" s="99"/>
      <c r="J24" s="99"/>
      <c r="K24" s="99"/>
      <c r="L24" s="99"/>
      <c r="M24" s="99"/>
      <c r="N24" s="99"/>
      <c r="O24" s="99"/>
      <c r="P24" s="99"/>
      <c r="Q24" s="99"/>
      <c r="R24" s="99"/>
      <c r="S24" s="99"/>
      <c r="T24" s="99"/>
      <c r="U24" s="99"/>
      <c r="V24" s="99"/>
      <c r="W24" s="99"/>
      <c r="X24" s="99"/>
      <c r="Y24" s="99"/>
      <c r="Z24" s="99"/>
      <c r="AA24" s="99"/>
      <c r="AB24" s="99"/>
      <c r="AC24" s="99"/>
      <c r="AD24" s="99"/>
      <c r="AE24" s="99"/>
      <c r="AF24" s="99"/>
      <c r="AG24" s="99"/>
      <c r="AH24" s="99"/>
      <c r="AI24" s="99"/>
      <c r="AJ24" s="99"/>
      <c r="AK24" s="99"/>
      <c r="AL24" s="99"/>
      <c r="AM24" s="99"/>
      <c r="AN24" s="99"/>
      <c r="AO24" s="99"/>
      <c r="AP24" s="99"/>
      <c r="AQ24" s="99"/>
      <c r="AR24" s="99"/>
      <c r="AS24" s="99"/>
      <c r="AT24" s="99"/>
      <c r="AU24" s="99"/>
      <c r="AV24" s="99"/>
      <c r="AW24" s="99"/>
      <c r="AX24" s="99"/>
      <c r="AY24" s="99"/>
      <c r="AZ24" s="99"/>
      <c r="BA24" s="99"/>
      <c r="BB24" s="99"/>
      <c r="BC24" s="99"/>
      <c r="BD24" s="99"/>
      <c r="BE24" s="99"/>
      <c r="BF24" s="99"/>
      <c r="BG24" s="99"/>
      <c r="BH24" s="99"/>
      <c r="BI24" s="99"/>
      <c r="BJ24" s="99"/>
      <c r="BK24" s="99"/>
      <c r="BL24" s="99"/>
      <c r="BM24" s="99"/>
      <c r="BN24" s="99"/>
      <c r="BO24" s="99"/>
      <c r="BP24" s="99"/>
      <c r="BQ24" s="99"/>
      <c r="BR24" s="99"/>
      <c r="BS24" s="99"/>
      <c r="BT24" s="99"/>
      <c r="BU24" s="99"/>
      <c r="BV24" s="99"/>
      <c r="BW24" s="99"/>
      <c r="BX24" s="99"/>
      <c r="BY24" s="99"/>
      <c r="BZ24" s="99"/>
      <c r="CA24" s="99"/>
      <c r="CB24" s="99"/>
      <c r="CC24" s="99"/>
      <c r="CD24" s="99"/>
      <c r="CE24" s="99"/>
      <c r="CF24" s="99"/>
      <c r="CG24" s="99"/>
      <c r="CH24" s="99"/>
      <c r="CI24" s="99"/>
      <c r="CJ24" s="99"/>
      <c r="CK24" s="99"/>
      <c r="CL24" s="99"/>
      <c r="CM24" s="99"/>
      <c r="CN24" s="99"/>
      <c r="CO24" s="99"/>
      <c r="CP24" s="99"/>
      <c r="CQ24" s="99"/>
      <c r="CR24" s="99"/>
      <c r="CS24" s="99"/>
      <c r="CT24" s="100"/>
      <c r="CU24" s="100"/>
      <c r="CV24" s="100"/>
      <c r="CW24" s="102"/>
      <c r="CX24" s="103">
        <f t="array" ref="CX24">SUMPRODUCT(B24:CW24*0.25)</f>
        <v>0</v>
      </c>
    </row>
    <row r="25" spans="1:102" ht="24.95" customHeight="1" x14ac:dyDescent="0.2">
      <c r="A25" s="104" t="s">
        <v>21</v>
      </c>
      <c r="B25" s="94"/>
      <c r="C25" s="94"/>
      <c r="D25" s="94"/>
      <c r="E25" s="94"/>
      <c r="F25" s="94"/>
      <c r="G25" s="94"/>
      <c r="H25" s="94"/>
      <c r="I25" s="94"/>
      <c r="J25" s="94"/>
      <c r="K25" s="94"/>
      <c r="L25" s="94"/>
      <c r="M25" s="94"/>
      <c r="N25" s="94"/>
      <c r="O25" s="94"/>
      <c r="P25" s="94"/>
      <c r="Q25" s="94"/>
      <c r="R25" s="94"/>
      <c r="S25" s="94"/>
      <c r="T25" s="94"/>
      <c r="U25" s="94"/>
      <c r="V25" s="94"/>
      <c r="W25" s="94"/>
      <c r="X25" s="94"/>
      <c r="Y25" s="94"/>
      <c r="Z25" s="94"/>
      <c r="AA25" s="94"/>
      <c r="AB25" s="94"/>
      <c r="AC25" s="94"/>
      <c r="AD25" s="94"/>
      <c r="AE25" s="94"/>
      <c r="AF25" s="94"/>
      <c r="AG25" s="94"/>
      <c r="AH25" s="94"/>
      <c r="AI25" s="94"/>
      <c r="AJ25" s="94"/>
      <c r="AK25" s="94"/>
      <c r="AL25" s="94"/>
      <c r="AM25" s="94"/>
      <c r="AN25" s="94"/>
      <c r="AO25" s="94"/>
      <c r="AP25" s="94"/>
      <c r="AQ25" s="94"/>
      <c r="AR25" s="94"/>
      <c r="AS25" s="94"/>
      <c r="AT25" s="94"/>
      <c r="AU25" s="94"/>
      <c r="AV25" s="94"/>
      <c r="AW25" s="94"/>
      <c r="AX25" s="94"/>
      <c r="AY25" s="94"/>
      <c r="AZ25" s="94"/>
      <c r="BA25" s="94"/>
      <c r="BB25" s="94"/>
      <c r="BC25" s="94"/>
      <c r="BD25" s="94"/>
      <c r="BE25" s="94"/>
      <c r="BF25" s="94"/>
      <c r="BG25" s="94"/>
      <c r="BH25" s="94"/>
      <c r="BI25" s="94"/>
      <c r="BJ25" s="94"/>
      <c r="BK25" s="94"/>
      <c r="BL25" s="94"/>
      <c r="BM25" s="94"/>
      <c r="BN25" s="94"/>
      <c r="BO25" s="94"/>
      <c r="BP25" s="94"/>
      <c r="BQ25" s="94"/>
      <c r="BR25" s="94"/>
      <c r="BS25" s="94"/>
      <c r="BT25" s="94"/>
      <c r="BU25" s="94"/>
      <c r="BV25" s="94"/>
      <c r="BW25" s="94"/>
      <c r="BX25" s="94"/>
      <c r="BY25" s="94"/>
      <c r="BZ25" s="94"/>
      <c r="CA25" s="94"/>
      <c r="CB25" s="94"/>
      <c r="CC25" s="94"/>
      <c r="CD25" s="94"/>
      <c r="CE25" s="94"/>
      <c r="CF25" s="94"/>
      <c r="CG25" s="94"/>
      <c r="CH25" s="94"/>
      <c r="CI25" s="94"/>
      <c r="CJ25" s="94"/>
      <c r="CK25" s="94"/>
      <c r="CL25" s="94"/>
      <c r="CM25" s="94"/>
      <c r="CN25" s="94"/>
      <c r="CO25" s="94"/>
      <c r="CP25" s="94"/>
      <c r="CQ25" s="94"/>
      <c r="CR25" s="94"/>
      <c r="CS25" s="94"/>
      <c r="CT25" s="94"/>
      <c r="CU25" s="94"/>
      <c r="CV25" s="94"/>
      <c r="CW25" s="94"/>
      <c r="CX25" s="97">
        <f t="array" ref="CX25">SUMPRODUCT(B25:CW25*0.25)</f>
        <v>0</v>
      </c>
    </row>
    <row r="26" spans="1:102" ht="24.95" customHeight="1" x14ac:dyDescent="0.2">
      <c r="A26" s="104" t="s">
        <v>22</v>
      </c>
      <c r="B26" s="94"/>
      <c r="C26" s="94"/>
      <c r="D26" s="94"/>
      <c r="E26" s="94"/>
      <c r="F26" s="94"/>
      <c r="G26" s="94"/>
      <c r="H26" s="94"/>
      <c r="I26" s="94"/>
      <c r="J26" s="94"/>
      <c r="K26" s="94"/>
      <c r="L26" s="94"/>
      <c r="M26" s="94"/>
      <c r="N26" s="94"/>
      <c r="O26" s="94"/>
      <c r="P26" s="94"/>
      <c r="Q26" s="94"/>
      <c r="R26" s="94"/>
      <c r="S26" s="94"/>
      <c r="T26" s="94"/>
      <c r="U26" s="94"/>
      <c r="V26" s="94"/>
      <c r="W26" s="94"/>
      <c r="X26" s="94"/>
      <c r="Y26" s="94"/>
      <c r="Z26" s="94"/>
      <c r="AA26" s="94"/>
      <c r="AB26" s="94"/>
      <c r="AC26" s="94"/>
      <c r="AD26" s="94"/>
      <c r="AE26" s="94"/>
      <c r="AF26" s="94"/>
      <c r="AG26" s="94"/>
      <c r="AH26" s="94"/>
      <c r="AI26" s="94"/>
      <c r="AJ26" s="94"/>
      <c r="AK26" s="94"/>
      <c r="AL26" s="94"/>
      <c r="AM26" s="94"/>
      <c r="AN26" s="94"/>
      <c r="AO26" s="94"/>
      <c r="AP26" s="94"/>
      <c r="AQ26" s="94"/>
      <c r="AR26" s="94"/>
      <c r="AS26" s="94"/>
      <c r="AT26" s="94"/>
      <c r="AU26" s="94"/>
      <c r="AV26" s="94"/>
      <c r="AW26" s="94"/>
      <c r="AX26" s="94"/>
      <c r="AY26" s="94"/>
      <c r="AZ26" s="94"/>
      <c r="BA26" s="94"/>
      <c r="BB26" s="94"/>
      <c r="BC26" s="94"/>
      <c r="BD26" s="94"/>
      <c r="BE26" s="94"/>
      <c r="BF26" s="94"/>
      <c r="BG26" s="94"/>
      <c r="BH26" s="94"/>
      <c r="BI26" s="94"/>
      <c r="BJ26" s="94"/>
      <c r="BK26" s="94"/>
      <c r="BL26" s="94"/>
      <c r="BM26" s="94"/>
      <c r="BN26" s="94"/>
      <c r="BO26" s="94"/>
      <c r="BP26" s="94"/>
      <c r="BQ26" s="94"/>
      <c r="BR26" s="94"/>
      <c r="BS26" s="94"/>
      <c r="BT26" s="94"/>
      <c r="BU26" s="94"/>
      <c r="BV26" s="94"/>
      <c r="BW26" s="94"/>
      <c r="BX26" s="94"/>
      <c r="BY26" s="94"/>
      <c r="BZ26" s="94"/>
      <c r="CA26" s="94"/>
      <c r="CB26" s="94"/>
      <c r="CC26" s="94"/>
      <c r="CD26" s="94"/>
      <c r="CE26" s="94"/>
      <c r="CF26" s="94"/>
      <c r="CG26" s="94"/>
      <c r="CH26" s="94"/>
      <c r="CI26" s="94"/>
      <c r="CJ26" s="94"/>
      <c r="CK26" s="94"/>
      <c r="CL26" s="94"/>
      <c r="CM26" s="94"/>
      <c r="CN26" s="94"/>
      <c r="CO26" s="94"/>
      <c r="CP26" s="94"/>
      <c r="CQ26" s="94"/>
      <c r="CR26" s="94"/>
      <c r="CS26" s="94"/>
      <c r="CT26" s="94"/>
      <c r="CU26" s="94"/>
      <c r="CV26" s="94"/>
      <c r="CW26" s="94"/>
      <c r="CX26" s="97">
        <f t="array" ref="CX26">SUMPRODUCT(B26:CW26*0.25)</f>
        <v>0</v>
      </c>
    </row>
    <row r="27" spans="1:102" ht="24.95" customHeight="1" x14ac:dyDescent="0.2">
      <c r="A27" s="104" t="s">
        <v>23</v>
      </c>
      <c r="B27" s="94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4"/>
      <c r="P27" s="94"/>
      <c r="Q27" s="94"/>
      <c r="R27" s="94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  <c r="AF27" s="94"/>
      <c r="AG27" s="94"/>
      <c r="AH27" s="94"/>
      <c r="AI27" s="94"/>
      <c r="AJ27" s="94"/>
      <c r="AK27" s="94"/>
      <c r="AL27" s="94"/>
      <c r="AM27" s="94"/>
      <c r="AN27" s="94"/>
      <c r="AO27" s="94"/>
      <c r="AP27" s="94"/>
      <c r="AQ27" s="94"/>
      <c r="AR27" s="94"/>
      <c r="AS27" s="94"/>
      <c r="AT27" s="94"/>
      <c r="AU27" s="94"/>
      <c r="AV27" s="94"/>
      <c r="AW27" s="94"/>
      <c r="AX27" s="94"/>
      <c r="AY27" s="94"/>
      <c r="AZ27" s="94"/>
      <c r="BA27" s="94"/>
      <c r="BB27" s="94"/>
      <c r="BC27" s="94"/>
      <c r="BD27" s="94"/>
      <c r="BE27" s="94"/>
      <c r="BF27" s="94"/>
      <c r="BG27" s="94"/>
      <c r="BH27" s="94"/>
      <c r="BI27" s="94"/>
      <c r="BJ27" s="94"/>
      <c r="BK27" s="94"/>
      <c r="BL27" s="94"/>
      <c r="BM27" s="94"/>
      <c r="BN27" s="94"/>
      <c r="BO27" s="94"/>
      <c r="BP27" s="94"/>
      <c r="BQ27" s="94"/>
      <c r="BR27" s="94"/>
      <c r="BS27" s="94"/>
      <c r="BT27" s="94"/>
      <c r="BU27" s="94"/>
      <c r="BV27" s="94"/>
      <c r="BW27" s="94"/>
      <c r="BX27" s="94"/>
      <c r="BY27" s="94"/>
      <c r="BZ27" s="94"/>
      <c r="CA27" s="94"/>
      <c r="CB27" s="94"/>
      <c r="CC27" s="94"/>
      <c r="CD27" s="94"/>
      <c r="CE27" s="94"/>
      <c r="CF27" s="94"/>
      <c r="CG27" s="94"/>
      <c r="CH27" s="94"/>
      <c r="CI27" s="94"/>
      <c r="CJ27" s="94"/>
      <c r="CK27" s="94"/>
      <c r="CL27" s="94"/>
      <c r="CM27" s="94"/>
      <c r="CN27" s="94"/>
      <c r="CO27" s="94"/>
      <c r="CP27" s="94"/>
      <c r="CQ27" s="94"/>
      <c r="CR27" s="94"/>
      <c r="CS27" s="94"/>
      <c r="CT27" s="94"/>
      <c r="CU27" s="94"/>
      <c r="CV27" s="94"/>
      <c r="CW27" s="94"/>
      <c r="CX27" s="97">
        <f t="array" ref="CX27">SUMPRODUCT(B27:CW27*0.25)</f>
        <v>0</v>
      </c>
    </row>
    <row r="28" spans="1:102" ht="30" customHeight="1" thickBot="1" x14ac:dyDescent="0.25">
      <c r="A28" s="105" t="s">
        <v>24</v>
      </c>
      <c r="B28" s="106" t="str">
        <f t="shared" ref="B28:P28" si="2">IF(LEN(B$3)&gt;0,SUM(B21:B27),"")</f>
        <v/>
      </c>
      <c r="C28" s="107" t="str">
        <f t="shared" si="2"/>
        <v/>
      </c>
      <c r="D28" s="107" t="str">
        <f t="shared" si="2"/>
        <v/>
      </c>
      <c r="E28" s="107" t="str">
        <f t="shared" si="2"/>
        <v/>
      </c>
      <c r="F28" s="107" t="str">
        <f t="shared" si="2"/>
        <v/>
      </c>
      <c r="G28" s="107" t="str">
        <f t="shared" si="2"/>
        <v/>
      </c>
      <c r="H28" s="107" t="str">
        <f t="shared" si="2"/>
        <v/>
      </c>
      <c r="I28" s="107" t="str">
        <f t="shared" si="2"/>
        <v/>
      </c>
      <c r="J28" s="107" t="str">
        <f t="shared" si="2"/>
        <v/>
      </c>
      <c r="K28" s="107" t="str">
        <f t="shared" si="2"/>
        <v/>
      </c>
      <c r="L28" s="107" t="str">
        <f t="shared" si="2"/>
        <v/>
      </c>
      <c r="M28" s="107" t="str">
        <f t="shared" si="2"/>
        <v/>
      </c>
      <c r="N28" s="107" t="str">
        <f t="shared" si="2"/>
        <v/>
      </c>
      <c r="O28" s="107" t="str">
        <f t="shared" si="2"/>
        <v/>
      </c>
      <c r="P28" s="107" t="str">
        <f t="shared" si="2"/>
        <v/>
      </c>
      <c r="Q28" s="107">
        <f>SUM(Q21:Q27)</f>
        <v>0</v>
      </c>
      <c r="R28" s="107">
        <f t="shared" ref="R28:CC28" si="3">SUM(R21:R27)</f>
        <v>0</v>
      </c>
      <c r="S28" s="107">
        <f t="shared" si="3"/>
        <v>0</v>
      </c>
      <c r="T28" s="107">
        <f t="shared" si="3"/>
        <v>0</v>
      </c>
      <c r="U28" s="107">
        <f t="shared" si="3"/>
        <v>0</v>
      </c>
      <c r="V28" s="107">
        <f t="shared" si="3"/>
        <v>0</v>
      </c>
      <c r="W28" s="107">
        <f t="shared" si="3"/>
        <v>0</v>
      </c>
      <c r="X28" s="107">
        <f t="shared" si="3"/>
        <v>0</v>
      </c>
      <c r="Y28" s="107">
        <f t="shared" si="3"/>
        <v>0</v>
      </c>
      <c r="Z28" s="107">
        <f t="shared" si="3"/>
        <v>0</v>
      </c>
      <c r="AA28" s="107">
        <f t="shared" si="3"/>
        <v>0</v>
      </c>
      <c r="AB28" s="107">
        <f t="shared" si="3"/>
        <v>0</v>
      </c>
      <c r="AC28" s="107">
        <f t="shared" si="3"/>
        <v>0</v>
      </c>
      <c r="AD28" s="107">
        <f t="shared" si="3"/>
        <v>0</v>
      </c>
      <c r="AE28" s="107">
        <f t="shared" si="3"/>
        <v>0</v>
      </c>
      <c r="AF28" s="107">
        <f t="shared" si="3"/>
        <v>0</v>
      </c>
      <c r="AG28" s="107">
        <f t="shared" si="3"/>
        <v>0</v>
      </c>
      <c r="AH28" s="107">
        <f t="shared" si="3"/>
        <v>0</v>
      </c>
      <c r="AI28" s="107">
        <f t="shared" si="3"/>
        <v>0</v>
      </c>
      <c r="AJ28" s="107">
        <f t="shared" si="3"/>
        <v>0</v>
      </c>
      <c r="AK28" s="107">
        <f t="shared" si="3"/>
        <v>0</v>
      </c>
      <c r="AL28" s="107">
        <f t="shared" si="3"/>
        <v>0</v>
      </c>
      <c r="AM28" s="107">
        <f t="shared" si="3"/>
        <v>0</v>
      </c>
      <c r="AN28" s="107">
        <f t="shared" si="3"/>
        <v>0</v>
      </c>
      <c r="AO28" s="107">
        <f t="shared" si="3"/>
        <v>0</v>
      </c>
      <c r="AP28" s="107">
        <f t="shared" si="3"/>
        <v>0</v>
      </c>
      <c r="AQ28" s="107">
        <f t="shared" si="3"/>
        <v>0</v>
      </c>
      <c r="AR28" s="107">
        <f t="shared" si="3"/>
        <v>0</v>
      </c>
      <c r="AS28" s="107">
        <f t="shared" si="3"/>
        <v>0</v>
      </c>
      <c r="AT28" s="107">
        <f t="shared" si="3"/>
        <v>0</v>
      </c>
      <c r="AU28" s="107">
        <f t="shared" si="3"/>
        <v>0</v>
      </c>
      <c r="AV28" s="107">
        <f t="shared" si="3"/>
        <v>0</v>
      </c>
      <c r="AW28" s="107">
        <f t="shared" si="3"/>
        <v>0</v>
      </c>
      <c r="AX28" s="107">
        <f t="shared" si="3"/>
        <v>0</v>
      </c>
      <c r="AY28" s="107">
        <f t="shared" si="3"/>
        <v>1.952</v>
      </c>
      <c r="AZ28" s="107">
        <f t="shared" si="3"/>
        <v>0</v>
      </c>
      <c r="BA28" s="107">
        <f t="shared" si="3"/>
        <v>0</v>
      </c>
      <c r="BB28" s="107">
        <f t="shared" si="3"/>
        <v>0</v>
      </c>
      <c r="BC28" s="107">
        <f t="shared" si="3"/>
        <v>0</v>
      </c>
      <c r="BD28" s="107">
        <f t="shared" si="3"/>
        <v>0</v>
      </c>
      <c r="BE28" s="107">
        <f t="shared" si="3"/>
        <v>5</v>
      </c>
      <c r="BF28" s="107">
        <f t="shared" si="3"/>
        <v>0</v>
      </c>
      <c r="BG28" s="107">
        <f t="shared" si="3"/>
        <v>10</v>
      </c>
      <c r="BH28" s="107">
        <f t="shared" si="3"/>
        <v>0</v>
      </c>
      <c r="BI28" s="107">
        <f t="shared" si="3"/>
        <v>0</v>
      </c>
      <c r="BJ28" s="107">
        <f t="shared" si="3"/>
        <v>0</v>
      </c>
      <c r="BK28" s="107">
        <f t="shared" si="3"/>
        <v>0</v>
      </c>
      <c r="BL28" s="107">
        <f t="shared" si="3"/>
        <v>0</v>
      </c>
      <c r="BM28" s="107">
        <f t="shared" si="3"/>
        <v>0</v>
      </c>
      <c r="BN28" s="107">
        <f t="shared" si="3"/>
        <v>0</v>
      </c>
      <c r="BO28" s="107">
        <f t="shared" si="3"/>
        <v>0</v>
      </c>
      <c r="BP28" s="107">
        <f t="shared" si="3"/>
        <v>0</v>
      </c>
      <c r="BQ28" s="107">
        <f t="shared" si="3"/>
        <v>39.6</v>
      </c>
      <c r="BR28" s="107">
        <f t="shared" si="3"/>
        <v>1.024</v>
      </c>
      <c r="BS28" s="107">
        <f t="shared" si="3"/>
        <v>1</v>
      </c>
      <c r="BT28" s="107">
        <f t="shared" si="3"/>
        <v>1</v>
      </c>
      <c r="BU28" s="107">
        <f t="shared" si="3"/>
        <v>1</v>
      </c>
      <c r="BV28" s="107">
        <f t="shared" si="3"/>
        <v>1</v>
      </c>
      <c r="BW28" s="107">
        <f t="shared" si="3"/>
        <v>1</v>
      </c>
      <c r="BX28" s="107">
        <f t="shared" si="3"/>
        <v>1.048</v>
      </c>
      <c r="BY28" s="107">
        <f t="shared" si="3"/>
        <v>1.032</v>
      </c>
      <c r="BZ28" s="107">
        <f t="shared" si="3"/>
        <v>1</v>
      </c>
      <c r="CA28" s="107">
        <f t="shared" si="3"/>
        <v>1</v>
      </c>
      <c r="CB28" s="107">
        <f t="shared" si="3"/>
        <v>1</v>
      </c>
      <c r="CC28" s="107">
        <f t="shared" si="3"/>
        <v>1</v>
      </c>
      <c r="CD28" s="107">
        <f t="shared" ref="CD28:CW28" si="4">SUM(CD21:CD27)</f>
        <v>1</v>
      </c>
      <c r="CE28" s="107">
        <f t="shared" si="4"/>
        <v>1</v>
      </c>
      <c r="CF28" s="107">
        <f t="shared" si="4"/>
        <v>1</v>
      </c>
      <c r="CG28" s="107">
        <f t="shared" si="4"/>
        <v>1</v>
      </c>
      <c r="CH28" s="107">
        <f t="shared" si="4"/>
        <v>1</v>
      </c>
      <c r="CI28" s="107">
        <f t="shared" si="4"/>
        <v>1</v>
      </c>
      <c r="CJ28" s="107">
        <f t="shared" si="4"/>
        <v>1</v>
      </c>
      <c r="CK28" s="107">
        <f t="shared" si="4"/>
        <v>1</v>
      </c>
      <c r="CL28" s="107">
        <f t="shared" si="4"/>
        <v>3.2719999999999998</v>
      </c>
      <c r="CM28" s="107">
        <f t="shared" si="4"/>
        <v>0</v>
      </c>
      <c r="CN28" s="107">
        <f t="shared" si="4"/>
        <v>0</v>
      </c>
      <c r="CO28" s="107">
        <f t="shared" si="4"/>
        <v>0</v>
      </c>
      <c r="CP28" s="107">
        <f t="shared" si="4"/>
        <v>1.111</v>
      </c>
      <c r="CQ28" s="107">
        <f t="shared" si="4"/>
        <v>1.111</v>
      </c>
      <c r="CR28" s="107">
        <f t="shared" si="4"/>
        <v>9.8889999999999993</v>
      </c>
      <c r="CS28" s="107">
        <f t="shared" si="4"/>
        <v>29.888999999999999</v>
      </c>
      <c r="CT28" s="108">
        <f t="shared" si="4"/>
        <v>0</v>
      </c>
      <c r="CU28" s="108">
        <f t="shared" si="4"/>
        <v>0</v>
      </c>
      <c r="CV28" s="108">
        <f t="shared" si="4"/>
        <v>0</v>
      </c>
      <c r="CW28" s="109">
        <f t="shared" si="4"/>
        <v>0</v>
      </c>
      <c r="CX28" s="110">
        <f>SUM(CX21:CX27)</f>
        <v>30.481999999999996</v>
      </c>
    </row>
    <row r="29" spans="1:102" ht="18" customHeight="1" thickBot="1" x14ac:dyDescent="0.25">
      <c r="A29" s="81"/>
      <c r="B29" s="82"/>
      <c r="C29" s="83"/>
      <c r="D29" s="83"/>
      <c r="E29" s="83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  <c r="AA29" s="83"/>
      <c r="AB29" s="83"/>
      <c r="AC29" s="83"/>
      <c r="AD29" s="83"/>
      <c r="AE29" s="83"/>
      <c r="AF29" s="83"/>
      <c r="AG29" s="83"/>
      <c r="AH29" s="83"/>
      <c r="AI29" s="83"/>
      <c r="AJ29" s="83"/>
      <c r="AK29" s="83"/>
      <c r="AL29" s="83"/>
      <c r="AM29" s="83"/>
      <c r="AN29" s="83"/>
      <c r="AO29" s="83"/>
      <c r="AP29" s="83"/>
      <c r="AQ29" s="83"/>
      <c r="AR29" s="83"/>
      <c r="AS29" s="83"/>
      <c r="AT29" s="83"/>
      <c r="AU29" s="83"/>
      <c r="AV29" s="83"/>
      <c r="AW29" s="83"/>
      <c r="AX29" s="83"/>
      <c r="AY29" s="83"/>
      <c r="AZ29" s="83"/>
      <c r="BA29" s="83"/>
      <c r="BB29" s="83"/>
      <c r="BC29" s="83"/>
      <c r="BD29" s="83"/>
      <c r="BE29" s="83"/>
      <c r="BF29" s="83"/>
      <c r="BG29" s="83"/>
      <c r="BH29" s="83"/>
      <c r="BI29" s="83"/>
      <c r="BJ29" s="83"/>
      <c r="BK29" s="83"/>
      <c r="BL29" s="83"/>
      <c r="BM29" s="83"/>
      <c r="BN29" s="83"/>
      <c r="BO29" s="83"/>
      <c r="BP29" s="83"/>
      <c r="BQ29" s="83"/>
      <c r="BR29" s="83"/>
      <c r="BS29" s="83"/>
      <c r="BT29" s="83"/>
      <c r="BU29" s="83"/>
      <c r="BV29" s="83"/>
      <c r="BW29" s="83"/>
      <c r="BX29" s="83"/>
      <c r="BY29" s="83"/>
      <c r="BZ29" s="83"/>
      <c r="CA29" s="83"/>
      <c r="CB29" s="83"/>
      <c r="CC29" s="83"/>
      <c r="CD29" s="83"/>
      <c r="CE29" s="83"/>
      <c r="CF29" s="83"/>
      <c r="CG29" s="83"/>
      <c r="CH29" s="83"/>
      <c r="CI29" s="83"/>
      <c r="CJ29" s="83"/>
      <c r="CK29" s="83"/>
      <c r="CL29" s="83"/>
      <c r="CM29" s="83"/>
      <c r="CN29" s="83"/>
      <c r="CO29" s="83"/>
      <c r="CP29" s="83"/>
      <c r="CQ29" s="83"/>
      <c r="CR29" s="83"/>
      <c r="CS29" s="83"/>
      <c r="CT29" s="83"/>
      <c r="CU29" s="83"/>
      <c r="CV29" s="83"/>
      <c r="CW29" s="83"/>
      <c r="CX29" s="84"/>
    </row>
    <row r="30" spans="1:102" ht="30" customHeight="1" thickBot="1" x14ac:dyDescent="0.25">
      <c r="A30" s="85" t="s">
        <v>25</v>
      </c>
      <c r="B30" s="48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49"/>
      <c r="AL30" s="49"/>
      <c r="AM30" s="49"/>
      <c r="AN30" s="49"/>
      <c r="AO30" s="49"/>
      <c r="AP30" s="49"/>
      <c r="AQ30" s="49"/>
      <c r="AR30" s="49"/>
      <c r="AS30" s="49"/>
      <c r="AT30" s="49"/>
      <c r="AU30" s="49"/>
      <c r="AV30" s="49"/>
      <c r="AW30" s="49"/>
      <c r="AX30" s="49"/>
      <c r="AY30" s="49"/>
      <c r="AZ30" s="49"/>
      <c r="BA30" s="49"/>
      <c r="BB30" s="49"/>
      <c r="BC30" s="49"/>
      <c r="BD30" s="49"/>
      <c r="BE30" s="49"/>
      <c r="BF30" s="49"/>
      <c r="BG30" s="49"/>
      <c r="BH30" s="49"/>
      <c r="BI30" s="49"/>
      <c r="BJ30" s="49"/>
      <c r="BK30" s="49"/>
      <c r="BL30" s="49"/>
      <c r="BM30" s="49"/>
      <c r="BN30" s="49"/>
      <c r="BO30" s="49"/>
      <c r="BP30" s="49"/>
      <c r="BQ30" s="49"/>
      <c r="BR30" s="49"/>
      <c r="BS30" s="49"/>
      <c r="BT30" s="49"/>
      <c r="BU30" s="49"/>
      <c r="BV30" s="49"/>
      <c r="BW30" s="49"/>
      <c r="BX30" s="49"/>
      <c r="BY30" s="49"/>
      <c r="BZ30" s="49"/>
      <c r="CA30" s="49"/>
      <c r="CB30" s="49"/>
      <c r="CC30" s="49"/>
      <c r="CD30" s="49"/>
      <c r="CE30" s="49"/>
      <c r="CF30" s="49"/>
      <c r="CG30" s="49"/>
      <c r="CH30" s="49"/>
      <c r="CI30" s="49"/>
      <c r="CJ30" s="49"/>
      <c r="CK30" s="49"/>
      <c r="CL30" s="49"/>
      <c r="CM30" s="49"/>
      <c r="CN30" s="49"/>
      <c r="CO30" s="49"/>
      <c r="CP30" s="49"/>
      <c r="CQ30" s="49"/>
      <c r="CR30" s="49"/>
      <c r="CS30" s="49"/>
      <c r="CT30" s="49"/>
      <c r="CU30" s="49"/>
      <c r="CV30" s="49"/>
      <c r="CW30" s="50"/>
      <c r="CX30" s="18" t="s">
        <v>1</v>
      </c>
    </row>
    <row r="31" spans="1:102" ht="24.95" customHeight="1" x14ac:dyDescent="0.2">
      <c r="A31" s="86" t="s">
        <v>26</v>
      </c>
      <c r="B31" s="87"/>
      <c r="C31" s="88"/>
      <c r="D31" s="88"/>
      <c r="E31" s="88"/>
      <c r="F31" s="88"/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9"/>
      <c r="CU31" s="89"/>
      <c r="CV31" s="89"/>
      <c r="CW31" s="90"/>
      <c r="CX31" s="91">
        <f t="array" ref="CX31">SUMPRODUCT(B31:CW31*0.25)</f>
        <v>0</v>
      </c>
    </row>
    <row r="32" spans="1:102" ht="24.95" customHeight="1" x14ac:dyDescent="0.2">
      <c r="A32" s="92" t="s">
        <v>27</v>
      </c>
      <c r="B32" s="93"/>
      <c r="C32" s="94"/>
      <c r="D32" s="94"/>
      <c r="E32" s="94"/>
      <c r="F32" s="94"/>
      <c r="G32" s="94"/>
      <c r="H32" s="94"/>
      <c r="I32" s="94"/>
      <c r="J32" s="94"/>
      <c r="K32" s="94"/>
      <c r="L32" s="94"/>
      <c r="M32" s="94"/>
      <c r="N32" s="94"/>
      <c r="O32" s="94"/>
      <c r="P32" s="94"/>
      <c r="Q32" s="94"/>
      <c r="R32" s="94"/>
      <c r="S32" s="94"/>
      <c r="T32" s="94"/>
      <c r="U32" s="94"/>
      <c r="V32" s="94"/>
      <c r="W32" s="94"/>
      <c r="X32" s="94"/>
      <c r="Y32" s="94"/>
      <c r="Z32" s="94"/>
      <c r="AA32" s="94"/>
      <c r="AB32" s="94"/>
      <c r="AC32" s="94"/>
      <c r="AD32" s="94"/>
      <c r="AE32" s="94"/>
      <c r="AF32" s="94"/>
      <c r="AG32" s="94"/>
      <c r="AH32" s="94"/>
      <c r="AI32" s="94"/>
      <c r="AJ32" s="94"/>
      <c r="AK32" s="94"/>
      <c r="AL32" s="94"/>
      <c r="AM32" s="94"/>
      <c r="AN32" s="94"/>
      <c r="AO32" s="94"/>
      <c r="AP32" s="94"/>
      <c r="AQ32" s="94"/>
      <c r="AR32" s="94"/>
      <c r="AS32" s="94"/>
      <c r="AT32" s="94"/>
      <c r="AU32" s="94"/>
      <c r="AV32" s="94"/>
      <c r="AW32" s="94"/>
      <c r="AX32" s="94">
        <v>15.739000000000001</v>
      </c>
      <c r="AY32" s="94">
        <v>17.456</v>
      </c>
      <c r="AZ32" s="94">
        <v>17.995999999999999</v>
      </c>
      <c r="BA32" s="94">
        <v>17.702999999999999</v>
      </c>
      <c r="BB32" s="94">
        <v>23.295999999999999</v>
      </c>
      <c r="BC32" s="94">
        <v>25.116</v>
      </c>
      <c r="BD32" s="94">
        <v>23.923999999999999</v>
      </c>
      <c r="BE32" s="94">
        <v>31.707999999999998</v>
      </c>
      <c r="BF32" s="94">
        <v>23.562000000000001</v>
      </c>
      <c r="BG32" s="94">
        <v>32.484000000000002</v>
      </c>
      <c r="BH32" s="94">
        <v>21.283000000000001</v>
      </c>
      <c r="BI32" s="94">
        <v>23.003</v>
      </c>
      <c r="BJ32" s="94">
        <v>4.7990000000000004</v>
      </c>
      <c r="BK32" s="94">
        <v>4.1950000000000003</v>
      </c>
      <c r="BL32" s="94">
        <v>23.529</v>
      </c>
      <c r="BM32" s="94">
        <v>45.764000000000003</v>
      </c>
      <c r="BN32" s="94">
        <v>1.0840000000000001</v>
      </c>
      <c r="BO32" s="94">
        <v>11.108000000000001</v>
      </c>
      <c r="BP32" s="94">
        <v>1.23</v>
      </c>
      <c r="BQ32" s="94">
        <v>42.859000000000002</v>
      </c>
      <c r="BR32" s="94">
        <v>1.861</v>
      </c>
      <c r="BS32" s="94">
        <v>1.5389999999999999</v>
      </c>
      <c r="BT32" s="94">
        <v>1.3049999999999999</v>
      </c>
      <c r="BU32" s="94">
        <v>1.3120000000000001</v>
      </c>
      <c r="BV32" s="94">
        <v>20.231999999999999</v>
      </c>
      <c r="BW32" s="94">
        <v>14.323</v>
      </c>
      <c r="BX32" s="94">
        <v>8.5500000000000007</v>
      </c>
      <c r="BY32" s="94">
        <v>3.4009999999999998</v>
      </c>
      <c r="BZ32" s="94">
        <v>22.61</v>
      </c>
      <c r="CA32" s="94">
        <v>46.908999999999999</v>
      </c>
      <c r="CB32" s="94">
        <v>27.783000000000001</v>
      </c>
      <c r="CC32" s="94">
        <v>26.003</v>
      </c>
      <c r="CD32" s="94">
        <v>13.420999999999999</v>
      </c>
      <c r="CE32" s="94">
        <v>6.6210000000000004</v>
      </c>
      <c r="CF32" s="94">
        <v>13.012</v>
      </c>
      <c r="CG32" s="94">
        <v>12.448</v>
      </c>
      <c r="CH32" s="94">
        <v>14.935</v>
      </c>
      <c r="CI32" s="94">
        <v>14.169</v>
      </c>
      <c r="CJ32" s="94">
        <v>13.738</v>
      </c>
      <c r="CK32" s="94">
        <v>14.584</v>
      </c>
      <c r="CL32" s="94">
        <v>80.727000000000004</v>
      </c>
      <c r="CM32" s="94">
        <v>75.066000000000003</v>
      </c>
      <c r="CN32" s="94">
        <v>90.004999999999995</v>
      </c>
      <c r="CO32" s="94">
        <v>113.056</v>
      </c>
      <c r="CP32" s="94">
        <v>1.1359999999999999</v>
      </c>
      <c r="CQ32" s="94">
        <v>1.111</v>
      </c>
      <c r="CR32" s="94">
        <v>9.8889999999999993</v>
      </c>
      <c r="CS32" s="94">
        <v>29.888999999999999</v>
      </c>
      <c r="CT32" s="95"/>
      <c r="CU32" s="95"/>
      <c r="CV32" s="95"/>
      <c r="CW32" s="96"/>
      <c r="CX32" s="97">
        <f t="array" ref="CX32">SUMPRODUCT(B32:CW32*0.25)</f>
        <v>271.86824999999993</v>
      </c>
    </row>
    <row r="33" spans="1:102" ht="24.95" customHeight="1" x14ac:dyDescent="0.2">
      <c r="A33" s="101" t="s">
        <v>28</v>
      </c>
      <c r="B33" s="98"/>
      <c r="C33" s="99"/>
      <c r="D33" s="99"/>
      <c r="E33" s="99"/>
      <c r="F33" s="99"/>
      <c r="G33" s="99"/>
      <c r="H33" s="99"/>
      <c r="I33" s="99"/>
      <c r="J33" s="99"/>
      <c r="K33" s="99"/>
      <c r="L33" s="99"/>
      <c r="M33" s="99"/>
      <c r="N33" s="99"/>
      <c r="O33" s="99"/>
      <c r="P33" s="99"/>
      <c r="Q33" s="99"/>
      <c r="R33" s="99"/>
      <c r="S33" s="99"/>
      <c r="T33" s="99"/>
      <c r="U33" s="99"/>
      <c r="V33" s="99"/>
      <c r="W33" s="99"/>
      <c r="X33" s="99"/>
      <c r="Y33" s="99"/>
      <c r="Z33" s="99"/>
      <c r="AA33" s="99"/>
      <c r="AB33" s="99"/>
      <c r="AC33" s="99"/>
      <c r="AD33" s="99"/>
      <c r="AE33" s="99"/>
      <c r="AF33" s="99"/>
      <c r="AG33" s="99"/>
      <c r="AH33" s="99"/>
      <c r="AI33" s="99"/>
      <c r="AJ33" s="99"/>
      <c r="AK33" s="99"/>
      <c r="AL33" s="99"/>
      <c r="AM33" s="99"/>
      <c r="AN33" s="99"/>
      <c r="AO33" s="99"/>
      <c r="AP33" s="99"/>
      <c r="AQ33" s="99"/>
      <c r="AR33" s="99"/>
      <c r="AS33" s="99"/>
      <c r="AT33" s="99"/>
      <c r="AU33" s="99"/>
      <c r="AV33" s="99"/>
      <c r="AW33" s="99"/>
      <c r="AX33" s="99"/>
      <c r="AY33" s="99"/>
      <c r="AZ33" s="99"/>
      <c r="BA33" s="99"/>
      <c r="BB33" s="99"/>
      <c r="BC33" s="99"/>
      <c r="BD33" s="99"/>
      <c r="BE33" s="99"/>
      <c r="BF33" s="99"/>
      <c r="BG33" s="99"/>
      <c r="BH33" s="99"/>
      <c r="BI33" s="99"/>
      <c r="BJ33" s="99"/>
      <c r="BK33" s="99"/>
      <c r="BL33" s="99"/>
      <c r="BM33" s="99"/>
      <c r="BN33" s="99"/>
      <c r="BO33" s="99"/>
      <c r="BP33" s="99"/>
      <c r="BQ33" s="99"/>
      <c r="BR33" s="99"/>
      <c r="BS33" s="99"/>
      <c r="BT33" s="99"/>
      <c r="BU33" s="99"/>
      <c r="BV33" s="99"/>
      <c r="BW33" s="99"/>
      <c r="BX33" s="99"/>
      <c r="BY33" s="99"/>
      <c r="BZ33" s="99"/>
      <c r="CA33" s="99"/>
      <c r="CB33" s="99"/>
      <c r="CC33" s="99"/>
      <c r="CD33" s="99"/>
      <c r="CE33" s="99"/>
      <c r="CF33" s="99"/>
      <c r="CG33" s="99"/>
      <c r="CH33" s="99"/>
      <c r="CI33" s="99"/>
      <c r="CJ33" s="99"/>
      <c r="CK33" s="99"/>
      <c r="CL33" s="99"/>
      <c r="CM33" s="99"/>
      <c r="CN33" s="99"/>
      <c r="CO33" s="99"/>
      <c r="CP33" s="99"/>
      <c r="CQ33" s="99"/>
      <c r="CR33" s="99"/>
      <c r="CS33" s="99"/>
      <c r="CT33" s="100"/>
      <c r="CU33" s="100"/>
      <c r="CV33" s="100"/>
      <c r="CW33" s="102"/>
      <c r="CX33" s="103">
        <f t="array" ref="CX33">SUMPRODUCT(B33:CW33*0.25)</f>
        <v>0</v>
      </c>
    </row>
    <row r="34" spans="1:102" ht="30" customHeight="1" thickBot="1" x14ac:dyDescent="0.25">
      <c r="A34" s="75" t="s">
        <v>29</v>
      </c>
      <c r="B34" s="76">
        <f>SUM(B31:B33)</f>
        <v>0</v>
      </c>
      <c r="C34" s="77">
        <f t="shared" ref="C34:BN34" si="5">SUM(C31:C33)</f>
        <v>0</v>
      </c>
      <c r="D34" s="77">
        <f t="shared" si="5"/>
        <v>0</v>
      </c>
      <c r="E34" s="77">
        <f t="shared" si="5"/>
        <v>0</v>
      </c>
      <c r="F34" s="77">
        <f t="shared" si="5"/>
        <v>0</v>
      </c>
      <c r="G34" s="77">
        <f t="shared" si="5"/>
        <v>0</v>
      </c>
      <c r="H34" s="77">
        <f t="shared" si="5"/>
        <v>0</v>
      </c>
      <c r="I34" s="77">
        <f t="shared" si="5"/>
        <v>0</v>
      </c>
      <c r="J34" s="77">
        <f t="shared" si="5"/>
        <v>0</v>
      </c>
      <c r="K34" s="77">
        <f t="shared" si="5"/>
        <v>0</v>
      </c>
      <c r="L34" s="77">
        <f t="shared" si="5"/>
        <v>0</v>
      </c>
      <c r="M34" s="77">
        <f t="shared" si="5"/>
        <v>0</v>
      </c>
      <c r="N34" s="77">
        <f t="shared" si="5"/>
        <v>0</v>
      </c>
      <c r="O34" s="77">
        <f t="shared" si="5"/>
        <v>0</v>
      </c>
      <c r="P34" s="77">
        <f t="shared" si="5"/>
        <v>0</v>
      </c>
      <c r="Q34" s="77">
        <f t="shared" si="5"/>
        <v>0</v>
      </c>
      <c r="R34" s="77">
        <f t="shared" si="5"/>
        <v>0</v>
      </c>
      <c r="S34" s="77">
        <f t="shared" si="5"/>
        <v>0</v>
      </c>
      <c r="T34" s="77">
        <f t="shared" si="5"/>
        <v>0</v>
      </c>
      <c r="U34" s="77">
        <f t="shared" si="5"/>
        <v>0</v>
      </c>
      <c r="V34" s="77">
        <f t="shared" si="5"/>
        <v>0</v>
      </c>
      <c r="W34" s="77">
        <f t="shared" si="5"/>
        <v>0</v>
      </c>
      <c r="X34" s="77">
        <f t="shared" si="5"/>
        <v>0</v>
      </c>
      <c r="Y34" s="77">
        <f t="shared" si="5"/>
        <v>0</v>
      </c>
      <c r="Z34" s="77">
        <f t="shared" si="5"/>
        <v>0</v>
      </c>
      <c r="AA34" s="77">
        <f t="shared" si="5"/>
        <v>0</v>
      </c>
      <c r="AB34" s="77">
        <f t="shared" si="5"/>
        <v>0</v>
      </c>
      <c r="AC34" s="77">
        <f t="shared" si="5"/>
        <v>0</v>
      </c>
      <c r="AD34" s="77">
        <f t="shared" si="5"/>
        <v>0</v>
      </c>
      <c r="AE34" s="77">
        <f t="shared" si="5"/>
        <v>0</v>
      </c>
      <c r="AF34" s="77">
        <f t="shared" si="5"/>
        <v>0</v>
      </c>
      <c r="AG34" s="77">
        <f t="shared" si="5"/>
        <v>0</v>
      </c>
      <c r="AH34" s="77">
        <f t="shared" si="5"/>
        <v>0</v>
      </c>
      <c r="AI34" s="77">
        <f t="shared" si="5"/>
        <v>0</v>
      </c>
      <c r="AJ34" s="77">
        <f t="shared" si="5"/>
        <v>0</v>
      </c>
      <c r="AK34" s="77">
        <f t="shared" si="5"/>
        <v>0</v>
      </c>
      <c r="AL34" s="77">
        <f t="shared" si="5"/>
        <v>0</v>
      </c>
      <c r="AM34" s="77">
        <f t="shared" si="5"/>
        <v>0</v>
      </c>
      <c r="AN34" s="77">
        <f t="shared" si="5"/>
        <v>0</v>
      </c>
      <c r="AO34" s="77">
        <f t="shared" si="5"/>
        <v>0</v>
      </c>
      <c r="AP34" s="77">
        <f t="shared" si="5"/>
        <v>0</v>
      </c>
      <c r="AQ34" s="77">
        <f t="shared" si="5"/>
        <v>0</v>
      </c>
      <c r="AR34" s="77">
        <f t="shared" si="5"/>
        <v>0</v>
      </c>
      <c r="AS34" s="77">
        <f t="shared" si="5"/>
        <v>0</v>
      </c>
      <c r="AT34" s="77">
        <f t="shared" si="5"/>
        <v>0</v>
      </c>
      <c r="AU34" s="77">
        <f t="shared" si="5"/>
        <v>0</v>
      </c>
      <c r="AV34" s="77">
        <f t="shared" si="5"/>
        <v>0</v>
      </c>
      <c r="AW34" s="77">
        <f t="shared" si="5"/>
        <v>0</v>
      </c>
      <c r="AX34" s="77">
        <f t="shared" si="5"/>
        <v>15.739000000000001</v>
      </c>
      <c r="AY34" s="77">
        <f t="shared" si="5"/>
        <v>17.456</v>
      </c>
      <c r="AZ34" s="77">
        <f t="shared" si="5"/>
        <v>17.995999999999999</v>
      </c>
      <c r="BA34" s="77">
        <f t="shared" si="5"/>
        <v>17.702999999999999</v>
      </c>
      <c r="BB34" s="77">
        <f t="shared" si="5"/>
        <v>23.295999999999999</v>
      </c>
      <c r="BC34" s="77">
        <f t="shared" si="5"/>
        <v>25.116</v>
      </c>
      <c r="BD34" s="77">
        <f t="shared" si="5"/>
        <v>23.923999999999999</v>
      </c>
      <c r="BE34" s="77">
        <f t="shared" si="5"/>
        <v>31.707999999999998</v>
      </c>
      <c r="BF34" s="77">
        <f t="shared" si="5"/>
        <v>23.562000000000001</v>
      </c>
      <c r="BG34" s="77">
        <f t="shared" si="5"/>
        <v>32.484000000000002</v>
      </c>
      <c r="BH34" s="77">
        <f t="shared" si="5"/>
        <v>21.283000000000001</v>
      </c>
      <c r="BI34" s="77">
        <f t="shared" si="5"/>
        <v>23.003</v>
      </c>
      <c r="BJ34" s="77">
        <f t="shared" si="5"/>
        <v>4.7990000000000004</v>
      </c>
      <c r="BK34" s="77">
        <f t="shared" si="5"/>
        <v>4.1950000000000003</v>
      </c>
      <c r="BL34" s="77">
        <f t="shared" si="5"/>
        <v>23.529</v>
      </c>
      <c r="BM34" s="77">
        <f t="shared" si="5"/>
        <v>45.764000000000003</v>
      </c>
      <c r="BN34" s="77">
        <f t="shared" si="5"/>
        <v>1.0840000000000001</v>
      </c>
      <c r="BO34" s="77">
        <f t="shared" ref="BO34:CW34" si="6">SUM(BO31:BO33)</f>
        <v>11.108000000000001</v>
      </c>
      <c r="BP34" s="77">
        <f t="shared" si="6"/>
        <v>1.23</v>
      </c>
      <c r="BQ34" s="77">
        <f t="shared" si="6"/>
        <v>42.859000000000002</v>
      </c>
      <c r="BR34" s="77">
        <f t="shared" si="6"/>
        <v>1.861</v>
      </c>
      <c r="BS34" s="77">
        <f t="shared" si="6"/>
        <v>1.5389999999999999</v>
      </c>
      <c r="BT34" s="77">
        <f t="shared" si="6"/>
        <v>1.3049999999999999</v>
      </c>
      <c r="BU34" s="77">
        <f t="shared" si="6"/>
        <v>1.3120000000000001</v>
      </c>
      <c r="BV34" s="77">
        <f t="shared" si="6"/>
        <v>20.231999999999999</v>
      </c>
      <c r="BW34" s="77">
        <f t="shared" si="6"/>
        <v>14.323</v>
      </c>
      <c r="BX34" s="77">
        <f t="shared" si="6"/>
        <v>8.5500000000000007</v>
      </c>
      <c r="BY34" s="77">
        <f t="shared" si="6"/>
        <v>3.4009999999999998</v>
      </c>
      <c r="BZ34" s="77">
        <f t="shared" si="6"/>
        <v>22.61</v>
      </c>
      <c r="CA34" s="77">
        <f t="shared" si="6"/>
        <v>46.908999999999999</v>
      </c>
      <c r="CB34" s="77">
        <f t="shared" si="6"/>
        <v>27.783000000000001</v>
      </c>
      <c r="CC34" s="77">
        <f t="shared" si="6"/>
        <v>26.003</v>
      </c>
      <c r="CD34" s="77">
        <f t="shared" si="6"/>
        <v>13.420999999999999</v>
      </c>
      <c r="CE34" s="77">
        <f t="shared" si="6"/>
        <v>6.6210000000000004</v>
      </c>
      <c r="CF34" s="77">
        <f t="shared" si="6"/>
        <v>13.012</v>
      </c>
      <c r="CG34" s="77">
        <f t="shared" si="6"/>
        <v>12.448</v>
      </c>
      <c r="CH34" s="77">
        <f t="shared" si="6"/>
        <v>14.935</v>
      </c>
      <c r="CI34" s="77">
        <f t="shared" si="6"/>
        <v>14.169</v>
      </c>
      <c r="CJ34" s="77">
        <f t="shared" si="6"/>
        <v>13.738</v>
      </c>
      <c r="CK34" s="77">
        <f t="shared" si="6"/>
        <v>14.584</v>
      </c>
      <c r="CL34" s="77">
        <f t="shared" si="6"/>
        <v>80.727000000000004</v>
      </c>
      <c r="CM34" s="77">
        <f t="shared" si="6"/>
        <v>75.066000000000003</v>
      </c>
      <c r="CN34" s="77">
        <f t="shared" si="6"/>
        <v>90.004999999999995</v>
      </c>
      <c r="CO34" s="77">
        <f t="shared" si="6"/>
        <v>113.056</v>
      </c>
      <c r="CP34" s="77">
        <f t="shared" si="6"/>
        <v>1.1359999999999999</v>
      </c>
      <c r="CQ34" s="77">
        <f t="shared" si="6"/>
        <v>1.111</v>
      </c>
      <c r="CR34" s="77">
        <f t="shared" si="6"/>
        <v>9.8889999999999993</v>
      </c>
      <c r="CS34" s="77">
        <f t="shared" si="6"/>
        <v>29.888999999999999</v>
      </c>
      <c r="CT34" s="78">
        <f t="shared" si="6"/>
        <v>0</v>
      </c>
      <c r="CU34" s="78">
        <f t="shared" si="6"/>
        <v>0</v>
      </c>
      <c r="CV34" s="78">
        <f t="shared" si="6"/>
        <v>0</v>
      </c>
      <c r="CW34" s="79">
        <f t="shared" si="6"/>
        <v>0</v>
      </c>
      <c r="CX34" s="80">
        <f>SUM(CX31:CX33)</f>
        <v>271.86824999999993</v>
      </c>
    </row>
    <row r="35" spans="1:102" ht="18" customHeight="1" thickBot="1" x14ac:dyDescent="0.25">
      <c r="A35" s="81"/>
      <c r="B35" s="82"/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83"/>
      <c r="AI35" s="83"/>
      <c r="AJ35" s="83"/>
      <c r="AK35" s="83"/>
      <c r="AL35" s="83"/>
      <c r="AM35" s="83"/>
      <c r="AN35" s="83"/>
      <c r="AO35" s="83"/>
      <c r="AP35" s="83"/>
      <c r="AQ35" s="83"/>
      <c r="AR35" s="83"/>
      <c r="AS35" s="83"/>
      <c r="AT35" s="83"/>
      <c r="AU35" s="83"/>
      <c r="AV35" s="83"/>
      <c r="AW35" s="83"/>
      <c r="AX35" s="83"/>
      <c r="AY35" s="83"/>
      <c r="AZ35" s="83"/>
      <c r="BA35" s="83"/>
      <c r="BB35" s="83"/>
      <c r="BC35" s="83"/>
      <c r="BD35" s="83"/>
      <c r="BE35" s="83"/>
      <c r="BF35" s="83"/>
      <c r="BG35" s="83"/>
      <c r="BH35" s="83"/>
      <c r="BI35" s="83"/>
      <c r="BJ35" s="83"/>
      <c r="BK35" s="83"/>
      <c r="BL35" s="83"/>
      <c r="BM35" s="83"/>
      <c r="BN35" s="83"/>
      <c r="BO35" s="83"/>
      <c r="BP35" s="83"/>
      <c r="BQ35" s="83"/>
      <c r="BR35" s="83"/>
      <c r="BS35" s="83"/>
      <c r="BT35" s="83"/>
      <c r="BU35" s="83"/>
      <c r="BV35" s="83"/>
      <c r="BW35" s="83"/>
      <c r="BX35" s="83"/>
      <c r="BY35" s="83"/>
      <c r="BZ35" s="83"/>
      <c r="CA35" s="83"/>
      <c r="CB35" s="83"/>
      <c r="CC35" s="83"/>
      <c r="CD35" s="83"/>
      <c r="CE35" s="83"/>
      <c r="CF35" s="83"/>
      <c r="CG35" s="83"/>
      <c r="CH35" s="83"/>
      <c r="CI35" s="83"/>
      <c r="CJ35" s="83"/>
      <c r="CK35" s="83"/>
      <c r="CL35" s="83"/>
      <c r="CM35" s="83"/>
      <c r="CN35" s="83"/>
      <c r="CO35" s="83"/>
      <c r="CP35" s="83"/>
      <c r="CQ35" s="83"/>
      <c r="CR35" s="83"/>
      <c r="CS35" s="83"/>
      <c r="CT35" s="83"/>
      <c r="CU35" s="83"/>
      <c r="CV35" s="83"/>
      <c r="CW35" s="83"/>
      <c r="CX35" s="84"/>
    </row>
    <row r="36" spans="1:102" ht="30" customHeight="1" thickBot="1" x14ac:dyDescent="0.25">
      <c r="A36" s="47" t="s">
        <v>30</v>
      </c>
      <c r="B36" s="111">
        <v>1</v>
      </c>
      <c r="C36" s="112"/>
      <c r="D36" s="112"/>
      <c r="E36" s="112"/>
      <c r="F36" s="112"/>
      <c r="G36" s="112"/>
      <c r="H36" s="112"/>
      <c r="I36" s="112"/>
      <c r="J36" s="112"/>
      <c r="K36" s="112"/>
      <c r="L36" s="112"/>
      <c r="M36" s="112"/>
      <c r="N36" s="112"/>
      <c r="O36" s="112"/>
      <c r="P36" s="112"/>
      <c r="Q36" s="112"/>
      <c r="R36" s="112"/>
      <c r="S36" s="112"/>
      <c r="T36" s="112"/>
      <c r="U36" s="112"/>
      <c r="V36" s="112"/>
      <c r="W36" s="112"/>
      <c r="X36" s="112"/>
      <c r="Y36" s="112"/>
      <c r="Z36" s="112"/>
      <c r="AA36" s="112"/>
      <c r="AB36" s="112"/>
      <c r="AC36" s="112"/>
      <c r="AD36" s="112"/>
      <c r="AE36" s="112"/>
      <c r="AF36" s="112"/>
      <c r="AG36" s="112"/>
      <c r="AH36" s="112"/>
      <c r="AI36" s="112"/>
      <c r="AJ36" s="112"/>
      <c r="AK36" s="112"/>
      <c r="AL36" s="112"/>
      <c r="AM36" s="112"/>
      <c r="AN36" s="112"/>
      <c r="AO36" s="112"/>
      <c r="AP36" s="112"/>
      <c r="AQ36" s="112"/>
      <c r="AR36" s="112"/>
      <c r="AS36" s="112"/>
      <c r="AT36" s="112"/>
      <c r="AU36" s="112"/>
      <c r="AV36" s="112"/>
      <c r="AW36" s="112"/>
      <c r="AX36" s="112"/>
      <c r="AY36" s="112"/>
      <c r="AZ36" s="112"/>
      <c r="BA36" s="112"/>
      <c r="BB36" s="112"/>
      <c r="BC36" s="112"/>
      <c r="BD36" s="112"/>
      <c r="BE36" s="112"/>
      <c r="BF36" s="112"/>
      <c r="BG36" s="112"/>
      <c r="BH36" s="112"/>
      <c r="BI36" s="112"/>
      <c r="BJ36" s="112"/>
      <c r="BK36" s="112"/>
      <c r="BL36" s="112"/>
      <c r="BM36" s="112"/>
      <c r="BN36" s="112"/>
      <c r="BO36" s="112"/>
      <c r="BP36" s="112"/>
      <c r="BQ36" s="112"/>
      <c r="BR36" s="112"/>
      <c r="BS36" s="112"/>
      <c r="BT36" s="112"/>
      <c r="BU36" s="112"/>
      <c r="BV36" s="112"/>
      <c r="BW36" s="112"/>
      <c r="BX36" s="112"/>
      <c r="BY36" s="112"/>
      <c r="BZ36" s="112"/>
      <c r="CA36" s="112"/>
      <c r="CB36" s="112"/>
      <c r="CC36" s="112"/>
      <c r="CD36" s="112"/>
      <c r="CE36" s="112"/>
      <c r="CF36" s="112"/>
      <c r="CG36" s="112"/>
      <c r="CH36" s="112"/>
      <c r="CI36" s="112"/>
      <c r="CJ36" s="112"/>
      <c r="CK36" s="112"/>
      <c r="CL36" s="112"/>
      <c r="CM36" s="112"/>
      <c r="CN36" s="112"/>
      <c r="CO36" s="112"/>
      <c r="CP36" s="112"/>
      <c r="CQ36" s="112"/>
      <c r="CR36" s="112"/>
      <c r="CS36" s="112"/>
      <c r="CT36" s="112"/>
      <c r="CU36" s="112"/>
      <c r="CV36" s="112"/>
      <c r="CW36" s="112"/>
      <c r="CX36" s="113"/>
    </row>
    <row r="37" spans="1:102" ht="24.95" customHeight="1" x14ac:dyDescent="0.2">
      <c r="A37" s="86" t="s">
        <v>31</v>
      </c>
      <c r="B37" s="114"/>
      <c r="C37" s="115"/>
      <c r="D37" s="115"/>
      <c r="E37" s="115"/>
      <c r="F37" s="115"/>
      <c r="G37" s="115"/>
      <c r="H37" s="115"/>
      <c r="I37" s="115"/>
      <c r="J37" s="115"/>
      <c r="K37" s="115"/>
      <c r="L37" s="115"/>
      <c r="M37" s="115"/>
      <c r="N37" s="115"/>
      <c r="O37" s="115"/>
      <c r="P37" s="115"/>
      <c r="Q37" s="115"/>
      <c r="R37" s="115"/>
      <c r="S37" s="115"/>
      <c r="T37" s="115"/>
      <c r="U37" s="115"/>
      <c r="V37" s="115"/>
      <c r="W37" s="115"/>
      <c r="X37" s="115"/>
      <c r="Y37" s="115"/>
      <c r="Z37" s="115"/>
      <c r="AA37" s="115"/>
      <c r="AB37" s="115"/>
      <c r="AC37" s="115"/>
      <c r="AD37" s="115"/>
      <c r="AE37" s="115"/>
      <c r="AF37" s="115"/>
      <c r="AG37" s="115"/>
      <c r="AH37" s="115"/>
      <c r="AI37" s="115"/>
      <c r="AJ37" s="115"/>
      <c r="AK37" s="115"/>
      <c r="AL37" s="115"/>
      <c r="AM37" s="115"/>
      <c r="AN37" s="115"/>
      <c r="AO37" s="115"/>
      <c r="AP37" s="115"/>
      <c r="AQ37" s="115"/>
      <c r="AR37" s="115"/>
      <c r="AS37" s="115"/>
      <c r="AT37" s="115"/>
      <c r="AU37" s="115"/>
      <c r="AV37" s="115"/>
      <c r="AW37" s="115"/>
      <c r="AX37" s="115"/>
      <c r="AY37" s="115"/>
      <c r="AZ37" s="115"/>
      <c r="BA37" s="115"/>
      <c r="BB37" s="115"/>
      <c r="BC37" s="115"/>
      <c r="BD37" s="115"/>
      <c r="BE37" s="115"/>
      <c r="BF37" s="115"/>
      <c r="BG37" s="115"/>
      <c r="BH37" s="115"/>
      <c r="BI37" s="115"/>
      <c r="BJ37" s="115"/>
      <c r="BK37" s="115"/>
      <c r="BL37" s="115"/>
      <c r="BM37" s="115"/>
      <c r="BN37" s="115"/>
      <c r="BO37" s="115"/>
      <c r="BP37" s="115"/>
      <c r="BQ37" s="115"/>
      <c r="BR37" s="115"/>
      <c r="BS37" s="115"/>
      <c r="BT37" s="115"/>
      <c r="BU37" s="115"/>
      <c r="BV37" s="115"/>
      <c r="BW37" s="115"/>
      <c r="BX37" s="115"/>
      <c r="BY37" s="115"/>
      <c r="BZ37" s="115"/>
      <c r="CA37" s="115"/>
      <c r="CB37" s="115"/>
      <c r="CC37" s="115"/>
      <c r="CD37" s="115"/>
      <c r="CE37" s="115"/>
      <c r="CF37" s="115"/>
      <c r="CG37" s="115"/>
      <c r="CH37" s="115"/>
      <c r="CI37" s="115"/>
      <c r="CJ37" s="115"/>
      <c r="CK37" s="115"/>
      <c r="CL37" s="115"/>
      <c r="CM37" s="115"/>
      <c r="CN37" s="115"/>
      <c r="CO37" s="115"/>
      <c r="CP37" s="115"/>
      <c r="CQ37" s="115"/>
      <c r="CR37" s="115"/>
      <c r="CS37" s="115"/>
      <c r="CT37" s="116"/>
      <c r="CU37" s="116"/>
      <c r="CV37" s="116"/>
      <c r="CW37" s="117"/>
      <c r="CX37" s="91">
        <f t="array" ref="CX37">SUMPRODUCT(B37:CW37*0.25)</f>
        <v>0</v>
      </c>
    </row>
    <row r="38" spans="1:102" ht="24.95" customHeight="1" x14ac:dyDescent="0.2">
      <c r="A38" s="118" t="s">
        <v>32</v>
      </c>
      <c r="B38" s="119"/>
      <c r="C38" s="120"/>
      <c r="D38" s="120"/>
      <c r="E38" s="120"/>
      <c r="F38" s="120"/>
      <c r="G38" s="120"/>
      <c r="H38" s="120"/>
      <c r="I38" s="120"/>
      <c r="J38" s="120"/>
      <c r="K38" s="120"/>
      <c r="L38" s="120"/>
      <c r="M38" s="120"/>
      <c r="N38" s="120"/>
      <c r="O38" s="120"/>
      <c r="P38" s="120"/>
      <c r="Q38" s="120"/>
      <c r="R38" s="120"/>
      <c r="S38" s="120"/>
      <c r="T38" s="120"/>
      <c r="U38" s="120"/>
      <c r="V38" s="120"/>
      <c r="W38" s="120"/>
      <c r="X38" s="120"/>
      <c r="Y38" s="120"/>
      <c r="Z38" s="120"/>
      <c r="AA38" s="120"/>
      <c r="AB38" s="120"/>
      <c r="AC38" s="120"/>
      <c r="AD38" s="120"/>
      <c r="AE38" s="120"/>
      <c r="AF38" s="120"/>
      <c r="AG38" s="120"/>
      <c r="AH38" s="120"/>
      <c r="AI38" s="120"/>
      <c r="AJ38" s="120"/>
      <c r="AK38" s="120"/>
      <c r="AL38" s="120"/>
      <c r="AM38" s="120"/>
      <c r="AN38" s="120"/>
      <c r="AO38" s="120"/>
      <c r="AP38" s="120"/>
      <c r="AQ38" s="120"/>
      <c r="AR38" s="120"/>
      <c r="AS38" s="120"/>
      <c r="AT38" s="120"/>
      <c r="AU38" s="120"/>
      <c r="AV38" s="120"/>
      <c r="AW38" s="120"/>
      <c r="AX38" s="120"/>
      <c r="AY38" s="120"/>
      <c r="AZ38" s="120"/>
      <c r="BA38" s="120"/>
      <c r="BB38" s="120"/>
      <c r="BC38" s="120"/>
      <c r="BD38" s="120"/>
      <c r="BE38" s="120"/>
      <c r="BF38" s="120"/>
      <c r="BG38" s="120"/>
      <c r="BH38" s="120"/>
      <c r="BI38" s="120"/>
      <c r="BJ38" s="120"/>
      <c r="BK38" s="120"/>
      <c r="BL38" s="120"/>
      <c r="BM38" s="120"/>
      <c r="BN38" s="120"/>
      <c r="BO38" s="120"/>
      <c r="BP38" s="120"/>
      <c r="BQ38" s="120"/>
      <c r="BR38" s="120"/>
      <c r="BS38" s="120"/>
      <c r="BT38" s="120"/>
      <c r="BU38" s="120"/>
      <c r="BV38" s="120"/>
      <c r="BW38" s="120"/>
      <c r="BX38" s="120"/>
      <c r="BY38" s="120"/>
      <c r="BZ38" s="120"/>
      <c r="CA38" s="120"/>
      <c r="CB38" s="120"/>
      <c r="CC38" s="120"/>
      <c r="CD38" s="120"/>
      <c r="CE38" s="120"/>
      <c r="CF38" s="120"/>
      <c r="CG38" s="120"/>
      <c r="CH38" s="120"/>
      <c r="CI38" s="120"/>
      <c r="CJ38" s="120"/>
      <c r="CK38" s="120"/>
      <c r="CL38" s="120"/>
      <c r="CM38" s="120"/>
      <c r="CN38" s="120"/>
      <c r="CO38" s="120"/>
      <c r="CP38" s="120"/>
      <c r="CQ38" s="120"/>
      <c r="CR38" s="120"/>
      <c r="CS38" s="120"/>
      <c r="CT38" s="120"/>
      <c r="CU38" s="120"/>
      <c r="CV38" s="120"/>
      <c r="CW38" s="121"/>
      <c r="CX38" s="97">
        <f t="array" ref="CX38">SUMPRODUCT(B38:CW38*0.25)</f>
        <v>0</v>
      </c>
    </row>
    <row r="39" spans="1:102" ht="24.95" customHeight="1" x14ac:dyDescent="0.2">
      <c r="A39" s="118" t="s">
        <v>33</v>
      </c>
      <c r="B39" s="119"/>
      <c r="C39" s="120"/>
      <c r="D39" s="120"/>
      <c r="E39" s="120"/>
      <c r="F39" s="120"/>
      <c r="G39" s="120"/>
      <c r="H39" s="120"/>
      <c r="I39" s="120"/>
      <c r="J39" s="120"/>
      <c r="K39" s="120"/>
      <c r="L39" s="120"/>
      <c r="M39" s="120"/>
      <c r="N39" s="120"/>
      <c r="O39" s="120"/>
      <c r="P39" s="120"/>
      <c r="Q39" s="120"/>
      <c r="R39" s="120"/>
      <c r="S39" s="120"/>
      <c r="T39" s="120"/>
      <c r="U39" s="120"/>
      <c r="V39" s="120"/>
      <c r="W39" s="120"/>
      <c r="X39" s="120"/>
      <c r="Y39" s="120"/>
      <c r="Z39" s="120"/>
      <c r="AA39" s="120"/>
      <c r="AB39" s="120"/>
      <c r="AC39" s="120"/>
      <c r="AD39" s="120"/>
      <c r="AE39" s="120"/>
      <c r="AF39" s="120"/>
      <c r="AG39" s="120"/>
      <c r="AH39" s="120"/>
      <c r="AI39" s="120"/>
      <c r="AJ39" s="120"/>
      <c r="AK39" s="120"/>
      <c r="AL39" s="120"/>
      <c r="AM39" s="120"/>
      <c r="AN39" s="120"/>
      <c r="AO39" s="120"/>
      <c r="AP39" s="120"/>
      <c r="AQ39" s="120"/>
      <c r="AR39" s="120"/>
      <c r="AS39" s="120"/>
      <c r="AT39" s="120"/>
      <c r="AU39" s="120"/>
      <c r="AV39" s="120"/>
      <c r="AW39" s="120"/>
      <c r="AX39" s="120"/>
      <c r="AY39" s="120"/>
      <c r="AZ39" s="120"/>
      <c r="BA39" s="120"/>
      <c r="BB39" s="120"/>
      <c r="BC39" s="120"/>
      <c r="BD39" s="120"/>
      <c r="BE39" s="120">
        <v>5.7</v>
      </c>
      <c r="BF39" s="120"/>
      <c r="BG39" s="120"/>
      <c r="BH39" s="120"/>
      <c r="BI39" s="120"/>
      <c r="BJ39" s="120">
        <v>39.4</v>
      </c>
      <c r="BK39" s="120">
        <v>36.9</v>
      </c>
      <c r="BL39" s="120">
        <v>86.8</v>
      </c>
      <c r="BM39" s="120">
        <v>120</v>
      </c>
      <c r="BN39" s="120">
        <v>99.3</v>
      </c>
      <c r="BO39" s="120">
        <v>12</v>
      </c>
      <c r="BP39" s="120">
        <v>34.4</v>
      </c>
      <c r="BQ39" s="120">
        <v>71.900000000000006</v>
      </c>
      <c r="BR39" s="120"/>
      <c r="BS39" s="120"/>
      <c r="BT39" s="120"/>
      <c r="BU39" s="120"/>
      <c r="BV39" s="120"/>
      <c r="BW39" s="120"/>
      <c r="BX39" s="120">
        <v>86.8</v>
      </c>
      <c r="BY39" s="120">
        <v>29.1</v>
      </c>
      <c r="BZ39" s="120">
        <v>45.6</v>
      </c>
      <c r="CA39" s="120">
        <v>17.899999999999999</v>
      </c>
      <c r="CB39" s="120">
        <v>12</v>
      </c>
      <c r="CC39" s="120">
        <v>12</v>
      </c>
      <c r="CD39" s="120"/>
      <c r="CE39" s="120"/>
      <c r="CF39" s="120"/>
      <c r="CG39" s="120"/>
      <c r="CH39" s="120"/>
      <c r="CI39" s="120"/>
      <c r="CJ39" s="120"/>
      <c r="CK39" s="120"/>
      <c r="CL39" s="120">
        <v>15</v>
      </c>
      <c r="CM39" s="120">
        <v>19.399999999999999</v>
      </c>
      <c r="CN39" s="120">
        <v>8.9</v>
      </c>
      <c r="CO39" s="120"/>
      <c r="CP39" s="120"/>
      <c r="CQ39" s="120"/>
      <c r="CR39" s="120"/>
      <c r="CS39" s="120"/>
      <c r="CT39" s="122"/>
      <c r="CU39" s="122"/>
      <c r="CV39" s="122"/>
      <c r="CW39" s="121"/>
      <c r="CX39" s="97">
        <f t="array" ref="CX39">SUMPRODUCT(B39:CW39*0.25)</f>
        <v>188.27499999999998</v>
      </c>
    </row>
    <row r="40" spans="1:102" ht="24.95" customHeight="1" x14ac:dyDescent="0.2">
      <c r="A40" s="118" t="s">
        <v>34</v>
      </c>
      <c r="B40" s="119"/>
      <c r="C40" s="120"/>
      <c r="D40" s="120"/>
      <c r="E40" s="120"/>
      <c r="F40" s="120"/>
      <c r="G40" s="120"/>
      <c r="H40" s="120"/>
      <c r="I40" s="120"/>
      <c r="J40" s="120"/>
      <c r="K40" s="120"/>
      <c r="L40" s="120"/>
      <c r="M40" s="120"/>
      <c r="N40" s="120"/>
      <c r="O40" s="120"/>
      <c r="P40" s="120"/>
      <c r="Q40" s="120"/>
      <c r="R40" s="120"/>
      <c r="S40" s="120"/>
      <c r="T40" s="120"/>
      <c r="U40" s="120"/>
      <c r="V40" s="120"/>
      <c r="W40" s="120"/>
      <c r="X40" s="120"/>
      <c r="Y40" s="120"/>
      <c r="Z40" s="120"/>
      <c r="AA40" s="120"/>
      <c r="AB40" s="120"/>
      <c r="AC40" s="120"/>
      <c r="AD40" s="120"/>
      <c r="AE40" s="120"/>
      <c r="AF40" s="120"/>
      <c r="AG40" s="120"/>
      <c r="AH40" s="120"/>
      <c r="AI40" s="120"/>
      <c r="AJ40" s="120"/>
      <c r="AK40" s="120"/>
      <c r="AL40" s="120"/>
      <c r="AM40" s="120"/>
      <c r="AN40" s="120"/>
      <c r="AO40" s="120"/>
      <c r="AP40" s="120"/>
      <c r="AQ40" s="120"/>
      <c r="AR40" s="120"/>
      <c r="AS40" s="120"/>
      <c r="AT40" s="120"/>
      <c r="AU40" s="120"/>
      <c r="AV40" s="120"/>
      <c r="AW40" s="120"/>
      <c r="AX40" s="120"/>
      <c r="AY40" s="120"/>
      <c r="AZ40" s="120"/>
      <c r="BA40" s="120"/>
      <c r="BB40" s="120"/>
      <c r="BC40" s="120"/>
      <c r="BD40" s="120"/>
      <c r="BE40" s="120"/>
      <c r="BF40" s="120"/>
      <c r="BG40" s="120"/>
      <c r="BH40" s="120"/>
      <c r="BI40" s="120"/>
      <c r="BJ40" s="120"/>
      <c r="BK40" s="120"/>
      <c r="BL40" s="120"/>
      <c r="BM40" s="120"/>
      <c r="BN40" s="120"/>
      <c r="BO40" s="120"/>
      <c r="BP40" s="120"/>
      <c r="BQ40" s="120"/>
      <c r="BR40" s="120"/>
      <c r="BS40" s="120"/>
      <c r="BT40" s="120"/>
      <c r="BU40" s="120"/>
      <c r="BV40" s="120"/>
      <c r="BW40" s="120"/>
      <c r="BX40" s="120"/>
      <c r="BY40" s="120"/>
      <c r="BZ40" s="120"/>
      <c r="CA40" s="120"/>
      <c r="CB40" s="120"/>
      <c r="CC40" s="120"/>
      <c r="CD40" s="120"/>
      <c r="CE40" s="120"/>
      <c r="CF40" s="120"/>
      <c r="CG40" s="120"/>
      <c r="CH40" s="120"/>
      <c r="CI40" s="120"/>
      <c r="CJ40" s="120"/>
      <c r="CK40" s="120"/>
      <c r="CL40" s="120"/>
      <c r="CM40" s="120"/>
      <c r="CN40" s="120"/>
      <c r="CO40" s="120"/>
      <c r="CP40" s="120"/>
      <c r="CQ40" s="120"/>
      <c r="CR40" s="120"/>
      <c r="CS40" s="120"/>
      <c r="CT40" s="122"/>
      <c r="CU40" s="122"/>
      <c r="CV40" s="122"/>
      <c r="CW40" s="121"/>
      <c r="CX40" s="97">
        <f t="array" ref="CX40">SUMPRODUCT(B40:CW40*0.25)</f>
        <v>0</v>
      </c>
    </row>
    <row r="41" spans="1:102" ht="24.95" customHeight="1" x14ac:dyDescent="0.2">
      <c r="A41" s="118" t="s">
        <v>35</v>
      </c>
      <c r="B41" s="119"/>
      <c r="C41" s="120"/>
      <c r="D41" s="120"/>
      <c r="E41" s="120"/>
      <c r="F41" s="120"/>
      <c r="G41" s="120"/>
      <c r="H41" s="120"/>
      <c r="I41" s="120"/>
      <c r="J41" s="120"/>
      <c r="K41" s="120"/>
      <c r="L41" s="120"/>
      <c r="M41" s="120"/>
      <c r="N41" s="120"/>
      <c r="O41" s="120"/>
      <c r="P41" s="120"/>
      <c r="Q41" s="120"/>
      <c r="R41" s="120"/>
      <c r="S41" s="120"/>
      <c r="T41" s="120"/>
      <c r="U41" s="120"/>
      <c r="V41" s="120"/>
      <c r="W41" s="120"/>
      <c r="X41" s="120"/>
      <c r="Y41" s="120"/>
      <c r="Z41" s="120"/>
      <c r="AA41" s="120"/>
      <c r="AB41" s="120"/>
      <c r="AC41" s="120"/>
      <c r="AD41" s="120"/>
      <c r="AE41" s="120"/>
      <c r="AF41" s="120"/>
      <c r="AG41" s="120"/>
      <c r="AH41" s="120"/>
      <c r="AI41" s="120"/>
      <c r="AJ41" s="120"/>
      <c r="AK41" s="120"/>
      <c r="AL41" s="120"/>
      <c r="AM41" s="120"/>
      <c r="AN41" s="120"/>
      <c r="AO41" s="120"/>
      <c r="AP41" s="120"/>
      <c r="AQ41" s="120"/>
      <c r="AR41" s="120"/>
      <c r="AS41" s="120"/>
      <c r="AT41" s="120"/>
      <c r="AU41" s="120"/>
      <c r="AV41" s="120"/>
      <c r="AW41" s="120"/>
      <c r="AX41" s="120"/>
      <c r="AY41" s="120"/>
      <c r="AZ41" s="120"/>
      <c r="BA41" s="120"/>
      <c r="BB41" s="120"/>
      <c r="BC41" s="120"/>
      <c r="BD41" s="120"/>
      <c r="BE41" s="120"/>
      <c r="BF41" s="120"/>
      <c r="BG41" s="120"/>
      <c r="BH41" s="120"/>
      <c r="BI41" s="120"/>
      <c r="BJ41" s="120"/>
      <c r="BK41" s="120"/>
      <c r="BL41" s="120"/>
      <c r="BM41" s="120"/>
      <c r="BN41" s="120"/>
      <c r="BO41" s="120"/>
      <c r="BP41" s="120"/>
      <c r="BQ41" s="120"/>
      <c r="BR41" s="120">
        <v>72.2</v>
      </c>
      <c r="BS41" s="120">
        <v>72.2</v>
      </c>
      <c r="BT41" s="120">
        <v>72.2</v>
      </c>
      <c r="BU41" s="120">
        <v>72.2</v>
      </c>
      <c r="BV41" s="120"/>
      <c r="BW41" s="120"/>
      <c r="BX41" s="120"/>
      <c r="BY41" s="120"/>
      <c r="BZ41" s="120"/>
      <c r="CA41" s="120"/>
      <c r="CB41" s="120"/>
      <c r="CC41" s="120"/>
      <c r="CD41" s="120"/>
      <c r="CE41" s="120"/>
      <c r="CF41" s="120"/>
      <c r="CG41" s="120"/>
      <c r="CH41" s="120"/>
      <c r="CI41" s="120"/>
      <c r="CJ41" s="120"/>
      <c r="CK41" s="120"/>
      <c r="CL41" s="120"/>
      <c r="CM41" s="120"/>
      <c r="CN41" s="120"/>
      <c r="CO41" s="120"/>
      <c r="CP41" s="120">
        <v>57.6</v>
      </c>
      <c r="CQ41" s="120">
        <v>57.6</v>
      </c>
      <c r="CR41" s="120">
        <v>57.6</v>
      </c>
      <c r="CS41" s="120">
        <v>57.6</v>
      </c>
      <c r="CT41" s="122"/>
      <c r="CU41" s="122"/>
      <c r="CV41" s="122"/>
      <c r="CW41" s="121"/>
      <c r="CX41" s="97">
        <f t="array" ref="CX41">SUMPRODUCT(B41:CW41*0.25)</f>
        <v>129.80000000000001</v>
      </c>
    </row>
    <row r="42" spans="1:102" ht="30" customHeight="1" thickBot="1" x14ac:dyDescent="0.25">
      <c r="A42" s="105" t="s">
        <v>36</v>
      </c>
      <c r="B42" s="106">
        <f>SUM(B37:B41)</f>
        <v>0</v>
      </c>
      <c r="C42" s="107">
        <f t="shared" ref="C42:BN42" si="7">SUM(C37:C41)</f>
        <v>0</v>
      </c>
      <c r="D42" s="107">
        <f t="shared" si="7"/>
        <v>0</v>
      </c>
      <c r="E42" s="107">
        <f t="shared" si="7"/>
        <v>0</v>
      </c>
      <c r="F42" s="107">
        <f t="shared" si="7"/>
        <v>0</v>
      </c>
      <c r="G42" s="107">
        <f t="shared" si="7"/>
        <v>0</v>
      </c>
      <c r="H42" s="107">
        <f t="shared" si="7"/>
        <v>0</v>
      </c>
      <c r="I42" s="107">
        <f t="shared" si="7"/>
        <v>0</v>
      </c>
      <c r="J42" s="107">
        <f t="shared" si="7"/>
        <v>0</v>
      </c>
      <c r="K42" s="107">
        <f t="shared" si="7"/>
        <v>0</v>
      </c>
      <c r="L42" s="107">
        <f t="shared" si="7"/>
        <v>0</v>
      </c>
      <c r="M42" s="107">
        <f t="shared" si="7"/>
        <v>0</v>
      </c>
      <c r="N42" s="107">
        <f t="shared" si="7"/>
        <v>0</v>
      </c>
      <c r="O42" s="107">
        <f t="shared" si="7"/>
        <v>0</v>
      </c>
      <c r="P42" s="107">
        <f t="shared" si="7"/>
        <v>0</v>
      </c>
      <c r="Q42" s="107">
        <f t="shared" si="7"/>
        <v>0</v>
      </c>
      <c r="R42" s="107">
        <f t="shared" si="7"/>
        <v>0</v>
      </c>
      <c r="S42" s="107">
        <f t="shared" si="7"/>
        <v>0</v>
      </c>
      <c r="T42" s="107">
        <f t="shared" si="7"/>
        <v>0</v>
      </c>
      <c r="U42" s="107">
        <f t="shared" si="7"/>
        <v>0</v>
      </c>
      <c r="V42" s="107">
        <f t="shared" si="7"/>
        <v>0</v>
      </c>
      <c r="W42" s="107">
        <f t="shared" si="7"/>
        <v>0</v>
      </c>
      <c r="X42" s="107">
        <f t="shared" si="7"/>
        <v>0</v>
      </c>
      <c r="Y42" s="107">
        <f t="shared" si="7"/>
        <v>0</v>
      </c>
      <c r="Z42" s="107">
        <f t="shared" si="7"/>
        <v>0</v>
      </c>
      <c r="AA42" s="107">
        <f t="shared" si="7"/>
        <v>0</v>
      </c>
      <c r="AB42" s="107">
        <f t="shared" si="7"/>
        <v>0</v>
      </c>
      <c r="AC42" s="107">
        <f t="shared" si="7"/>
        <v>0</v>
      </c>
      <c r="AD42" s="107">
        <f t="shared" si="7"/>
        <v>0</v>
      </c>
      <c r="AE42" s="107">
        <f t="shared" si="7"/>
        <v>0</v>
      </c>
      <c r="AF42" s="107">
        <f t="shared" si="7"/>
        <v>0</v>
      </c>
      <c r="AG42" s="107">
        <f t="shared" si="7"/>
        <v>0</v>
      </c>
      <c r="AH42" s="107">
        <f t="shared" si="7"/>
        <v>0</v>
      </c>
      <c r="AI42" s="107">
        <f t="shared" si="7"/>
        <v>0</v>
      </c>
      <c r="AJ42" s="107">
        <f t="shared" si="7"/>
        <v>0</v>
      </c>
      <c r="AK42" s="107">
        <f t="shared" si="7"/>
        <v>0</v>
      </c>
      <c r="AL42" s="107">
        <f t="shared" si="7"/>
        <v>0</v>
      </c>
      <c r="AM42" s="107">
        <f t="shared" si="7"/>
        <v>0</v>
      </c>
      <c r="AN42" s="107">
        <f t="shared" si="7"/>
        <v>0</v>
      </c>
      <c r="AO42" s="107">
        <f t="shared" si="7"/>
        <v>0</v>
      </c>
      <c r="AP42" s="107">
        <f t="shared" si="7"/>
        <v>0</v>
      </c>
      <c r="AQ42" s="107">
        <f t="shared" si="7"/>
        <v>0</v>
      </c>
      <c r="AR42" s="107">
        <f t="shared" si="7"/>
        <v>0</v>
      </c>
      <c r="AS42" s="107">
        <f t="shared" si="7"/>
        <v>0</v>
      </c>
      <c r="AT42" s="107">
        <f t="shared" si="7"/>
        <v>0</v>
      </c>
      <c r="AU42" s="107">
        <f t="shared" si="7"/>
        <v>0</v>
      </c>
      <c r="AV42" s="107">
        <f t="shared" si="7"/>
        <v>0</v>
      </c>
      <c r="AW42" s="107">
        <f t="shared" si="7"/>
        <v>0</v>
      </c>
      <c r="AX42" s="107">
        <f t="shared" si="7"/>
        <v>0</v>
      </c>
      <c r="AY42" s="107">
        <f t="shared" si="7"/>
        <v>0</v>
      </c>
      <c r="AZ42" s="107">
        <f t="shared" si="7"/>
        <v>0</v>
      </c>
      <c r="BA42" s="107">
        <f t="shared" si="7"/>
        <v>0</v>
      </c>
      <c r="BB42" s="107">
        <f t="shared" si="7"/>
        <v>0</v>
      </c>
      <c r="BC42" s="107">
        <f t="shared" si="7"/>
        <v>0</v>
      </c>
      <c r="BD42" s="107">
        <f t="shared" si="7"/>
        <v>0</v>
      </c>
      <c r="BE42" s="107">
        <f t="shared" si="7"/>
        <v>5.7</v>
      </c>
      <c r="BF42" s="107">
        <f t="shared" si="7"/>
        <v>0</v>
      </c>
      <c r="BG42" s="107">
        <f t="shared" si="7"/>
        <v>0</v>
      </c>
      <c r="BH42" s="107">
        <f t="shared" si="7"/>
        <v>0</v>
      </c>
      <c r="BI42" s="107">
        <f t="shared" si="7"/>
        <v>0</v>
      </c>
      <c r="BJ42" s="107">
        <f t="shared" si="7"/>
        <v>39.4</v>
      </c>
      <c r="BK42" s="107">
        <f t="shared" si="7"/>
        <v>36.9</v>
      </c>
      <c r="BL42" s="107">
        <f t="shared" si="7"/>
        <v>86.8</v>
      </c>
      <c r="BM42" s="107">
        <f t="shared" si="7"/>
        <v>120</v>
      </c>
      <c r="BN42" s="107">
        <f t="shared" si="7"/>
        <v>99.3</v>
      </c>
      <c r="BO42" s="107">
        <f t="shared" ref="BO42:CW42" si="8">SUM(BO37:BO41)</f>
        <v>12</v>
      </c>
      <c r="BP42" s="107">
        <f t="shared" si="8"/>
        <v>34.4</v>
      </c>
      <c r="BQ42" s="107">
        <f t="shared" si="8"/>
        <v>71.900000000000006</v>
      </c>
      <c r="BR42" s="107">
        <f t="shared" si="8"/>
        <v>72.2</v>
      </c>
      <c r="BS42" s="107">
        <f t="shared" si="8"/>
        <v>72.2</v>
      </c>
      <c r="BT42" s="107">
        <f t="shared" si="8"/>
        <v>72.2</v>
      </c>
      <c r="BU42" s="107">
        <f t="shared" si="8"/>
        <v>72.2</v>
      </c>
      <c r="BV42" s="107">
        <f t="shared" si="8"/>
        <v>0</v>
      </c>
      <c r="BW42" s="107">
        <f t="shared" si="8"/>
        <v>0</v>
      </c>
      <c r="BX42" s="107">
        <f t="shared" si="8"/>
        <v>86.8</v>
      </c>
      <c r="BY42" s="107">
        <f t="shared" si="8"/>
        <v>29.1</v>
      </c>
      <c r="BZ42" s="107">
        <f t="shared" si="8"/>
        <v>45.6</v>
      </c>
      <c r="CA42" s="107">
        <f t="shared" si="8"/>
        <v>17.899999999999999</v>
      </c>
      <c r="CB42" s="107">
        <f t="shared" si="8"/>
        <v>12</v>
      </c>
      <c r="CC42" s="107">
        <f t="shared" si="8"/>
        <v>12</v>
      </c>
      <c r="CD42" s="107">
        <f t="shared" si="8"/>
        <v>0</v>
      </c>
      <c r="CE42" s="107">
        <f t="shared" si="8"/>
        <v>0</v>
      </c>
      <c r="CF42" s="107">
        <f t="shared" si="8"/>
        <v>0</v>
      </c>
      <c r="CG42" s="107">
        <f t="shared" si="8"/>
        <v>0</v>
      </c>
      <c r="CH42" s="107">
        <f t="shared" si="8"/>
        <v>0</v>
      </c>
      <c r="CI42" s="107">
        <f t="shared" si="8"/>
        <v>0</v>
      </c>
      <c r="CJ42" s="107">
        <f t="shared" si="8"/>
        <v>0</v>
      </c>
      <c r="CK42" s="107">
        <f t="shared" si="8"/>
        <v>0</v>
      </c>
      <c r="CL42" s="107">
        <f t="shared" si="8"/>
        <v>15</v>
      </c>
      <c r="CM42" s="107">
        <f t="shared" si="8"/>
        <v>19.399999999999999</v>
      </c>
      <c r="CN42" s="107">
        <f t="shared" si="8"/>
        <v>8.9</v>
      </c>
      <c r="CO42" s="107">
        <f t="shared" si="8"/>
        <v>0</v>
      </c>
      <c r="CP42" s="107">
        <f t="shared" si="8"/>
        <v>57.6</v>
      </c>
      <c r="CQ42" s="107">
        <f t="shared" si="8"/>
        <v>57.6</v>
      </c>
      <c r="CR42" s="107">
        <f t="shared" si="8"/>
        <v>57.6</v>
      </c>
      <c r="CS42" s="107">
        <f t="shared" si="8"/>
        <v>57.6</v>
      </c>
      <c r="CT42" s="108">
        <f t="shared" si="8"/>
        <v>0</v>
      </c>
      <c r="CU42" s="108">
        <f t="shared" si="8"/>
        <v>0</v>
      </c>
      <c r="CV42" s="108">
        <f t="shared" si="8"/>
        <v>0</v>
      </c>
      <c r="CW42" s="109">
        <f t="shared" si="8"/>
        <v>0</v>
      </c>
      <c r="CX42" s="110">
        <f>SUM(CX37:CX41)</f>
        <v>318.07499999999999</v>
      </c>
    </row>
    <row r="43" spans="1:102" ht="18" customHeight="1" thickBot="1" x14ac:dyDescent="0.25">
      <c r="A43" s="123"/>
      <c r="B43" s="124"/>
      <c r="C43" s="124"/>
      <c r="D43" s="124"/>
      <c r="E43" s="124"/>
      <c r="F43" s="124"/>
      <c r="G43" s="124"/>
      <c r="H43" s="124"/>
      <c r="I43" s="124"/>
      <c r="J43" s="124"/>
      <c r="K43" s="124"/>
      <c r="L43" s="124"/>
      <c r="M43" s="124"/>
      <c r="N43" s="124"/>
      <c r="O43" s="124"/>
      <c r="P43" s="124"/>
      <c r="Q43" s="124"/>
      <c r="R43" s="124"/>
      <c r="S43" s="124"/>
      <c r="T43" s="124"/>
      <c r="U43" s="124"/>
      <c r="V43" s="124"/>
      <c r="W43" s="124"/>
      <c r="X43" s="124"/>
      <c r="Y43" s="124"/>
      <c r="Z43" s="124"/>
      <c r="AA43" s="124"/>
      <c r="AB43" s="124"/>
      <c r="AC43" s="124"/>
      <c r="AD43" s="124"/>
      <c r="AE43" s="124"/>
      <c r="AF43" s="124"/>
      <c r="AG43" s="124"/>
      <c r="AH43" s="124"/>
      <c r="AI43" s="124"/>
      <c r="AJ43" s="124"/>
      <c r="AK43" s="124"/>
      <c r="AL43" s="124"/>
      <c r="AM43" s="124"/>
      <c r="AN43" s="124"/>
      <c r="AO43" s="124"/>
      <c r="AP43" s="124"/>
      <c r="AQ43" s="124"/>
      <c r="AR43" s="124"/>
      <c r="AS43" s="124"/>
      <c r="AT43" s="124"/>
      <c r="AU43" s="124"/>
      <c r="AV43" s="124"/>
      <c r="AW43" s="124"/>
      <c r="AX43" s="124"/>
      <c r="AY43" s="124"/>
      <c r="AZ43" s="124"/>
      <c r="BA43" s="124"/>
      <c r="BB43" s="124"/>
      <c r="BC43" s="124"/>
      <c r="BD43" s="124"/>
      <c r="BE43" s="124"/>
      <c r="BF43" s="124"/>
      <c r="BG43" s="124"/>
      <c r="BH43" s="124"/>
      <c r="BI43" s="124"/>
      <c r="BJ43" s="124"/>
      <c r="BK43" s="124"/>
      <c r="BL43" s="124"/>
      <c r="BM43" s="124"/>
      <c r="BN43" s="124"/>
      <c r="BO43" s="124"/>
      <c r="BP43" s="124"/>
      <c r="BQ43" s="124"/>
      <c r="BR43" s="124"/>
      <c r="BS43" s="124"/>
      <c r="BT43" s="124"/>
      <c r="BU43" s="124"/>
      <c r="BV43" s="124"/>
      <c r="BW43" s="124"/>
      <c r="BX43" s="124"/>
      <c r="BY43" s="124"/>
      <c r="BZ43" s="124"/>
      <c r="CA43" s="124"/>
      <c r="CB43" s="124"/>
      <c r="CC43" s="124"/>
      <c r="CD43" s="124"/>
      <c r="CE43" s="124"/>
      <c r="CF43" s="124"/>
      <c r="CG43" s="124"/>
      <c r="CH43" s="124"/>
      <c r="CI43" s="124"/>
      <c r="CJ43" s="124"/>
      <c r="CK43" s="124"/>
      <c r="CL43" s="124"/>
      <c r="CM43" s="124"/>
      <c r="CN43" s="124"/>
      <c r="CO43" s="124"/>
      <c r="CP43" s="124"/>
      <c r="CQ43" s="124"/>
      <c r="CR43" s="124"/>
      <c r="CS43" s="124"/>
      <c r="CT43" s="124"/>
      <c r="CU43" s="124"/>
      <c r="CV43" s="124"/>
      <c r="CW43" s="124"/>
      <c r="CX43" s="125"/>
    </row>
    <row r="44" spans="1:102" ht="30" customHeight="1" thickBot="1" x14ac:dyDescent="0.25">
      <c r="A44" s="47" t="s">
        <v>37</v>
      </c>
      <c r="B44" s="111">
        <v>1</v>
      </c>
      <c r="C44" s="112"/>
      <c r="D44" s="112"/>
      <c r="E44" s="112"/>
      <c r="F44" s="112"/>
      <c r="G44" s="112"/>
      <c r="H44" s="112"/>
      <c r="I44" s="112"/>
      <c r="J44" s="112"/>
      <c r="K44" s="112"/>
      <c r="L44" s="112"/>
      <c r="M44" s="112"/>
      <c r="N44" s="112"/>
      <c r="O44" s="112"/>
      <c r="P44" s="112"/>
      <c r="Q44" s="112"/>
      <c r="R44" s="112"/>
      <c r="S44" s="112"/>
      <c r="T44" s="112"/>
      <c r="U44" s="112"/>
      <c r="V44" s="112"/>
      <c r="W44" s="112"/>
      <c r="X44" s="112"/>
      <c r="Y44" s="112"/>
      <c r="Z44" s="112"/>
      <c r="AA44" s="112"/>
      <c r="AB44" s="112"/>
      <c r="AC44" s="112"/>
      <c r="AD44" s="112"/>
      <c r="AE44" s="112"/>
      <c r="AF44" s="112"/>
      <c r="AG44" s="112"/>
      <c r="AH44" s="112"/>
      <c r="AI44" s="112"/>
      <c r="AJ44" s="112"/>
      <c r="AK44" s="112"/>
      <c r="AL44" s="112"/>
      <c r="AM44" s="112"/>
      <c r="AN44" s="112"/>
      <c r="AO44" s="112"/>
      <c r="AP44" s="112"/>
      <c r="AQ44" s="112"/>
      <c r="AR44" s="112"/>
      <c r="AS44" s="112"/>
      <c r="AT44" s="112"/>
      <c r="AU44" s="112"/>
      <c r="AV44" s="112"/>
      <c r="AW44" s="112"/>
      <c r="AX44" s="112"/>
      <c r="AY44" s="112"/>
      <c r="AZ44" s="112"/>
      <c r="BA44" s="112"/>
      <c r="BB44" s="112"/>
      <c r="BC44" s="112"/>
      <c r="BD44" s="112"/>
      <c r="BE44" s="112"/>
      <c r="BF44" s="112"/>
      <c r="BG44" s="112"/>
      <c r="BH44" s="112"/>
      <c r="BI44" s="112"/>
      <c r="BJ44" s="112"/>
      <c r="BK44" s="112"/>
      <c r="BL44" s="112"/>
      <c r="BM44" s="112"/>
      <c r="BN44" s="112"/>
      <c r="BO44" s="112"/>
      <c r="BP44" s="112"/>
      <c r="BQ44" s="112"/>
      <c r="BR44" s="112"/>
      <c r="BS44" s="112"/>
      <c r="BT44" s="112"/>
      <c r="BU44" s="112"/>
      <c r="BV44" s="112"/>
      <c r="BW44" s="112"/>
      <c r="BX44" s="112"/>
      <c r="BY44" s="112"/>
      <c r="BZ44" s="112"/>
      <c r="CA44" s="112"/>
      <c r="CB44" s="112"/>
      <c r="CC44" s="112"/>
      <c r="CD44" s="112"/>
      <c r="CE44" s="112"/>
      <c r="CF44" s="112"/>
      <c r="CG44" s="112"/>
      <c r="CH44" s="112"/>
      <c r="CI44" s="112"/>
      <c r="CJ44" s="112"/>
      <c r="CK44" s="112"/>
      <c r="CL44" s="112"/>
      <c r="CM44" s="112"/>
      <c r="CN44" s="112"/>
      <c r="CO44" s="112"/>
      <c r="CP44" s="112"/>
      <c r="CQ44" s="112"/>
      <c r="CR44" s="112"/>
      <c r="CS44" s="112"/>
      <c r="CT44" s="112"/>
      <c r="CU44" s="112"/>
      <c r="CV44" s="112"/>
      <c r="CW44" s="112"/>
      <c r="CX44" s="113"/>
    </row>
    <row r="45" spans="1:102" ht="24.95" customHeight="1" x14ac:dyDescent="0.2">
      <c r="A45" s="86" t="s">
        <v>31</v>
      </c>
      <c r="B45" s="114"/>
      <c r="C45" s="115"/>
      <c r="D45" s="115"/>
      <c r="E45" s="115"/>
      <c r="F45" s="115"/>
      <c r="G45" s="115"/>
      <c r="H45" s="115"/>
      <c r="I45" s="115"/>
      <c r="J45" s="115"/>
      <c r="K45" s="115"/>
      <c r="L45" s="115"/>
      <c r="M45" s="115"/>
      <c r="N45" s="115"/>
      <c r="O45" s="115"/>
      <c r="P45" s="115"/>
      <c r="Q45" s="115"/>
      <c r="R45" s="115"/>
      <c r="S45" s="115"/>
      <c r="T45" s="115"/>
      <c r="U45" s="115"/>
      <c r="V45" s="115"/>
      <c r="W45" s="115"/>
      <c r="X45" s="115"/>
      <c r="Y45" s="115"/>
      <c r="Z45" s="115"/>
      <c r="AA45" s="115"/>
      <c r="AB45" s="115"/>
      <c r="AC45" s="115"/>
      <c r="AD45" s="115"/>
      <c r="AE45" s="115"/>
      <c r="AF45" s="115"/>
      <c r="AG45" s="115"/>
      <c r="AH45" s="115"/>
      <c r="AI45" s="115"/>
      <c r="AJ45" s="115"/>
      <c r="AK45" s="115"/>
      <c r="AL45" s="115"/>
      <c r="AM45" s="115"/>
      <c r="AN45" s="115"/>
      <c r="AO45" s="115"/>
      <c r="AP45" s="115"/>
      <c r="AQ45" s="115"/>
      <c r="AR45" s="115"/>
      <c r="AS45" s="115"/>
      <c r="AT45" s="115"/>
      <c r="AU45" s="115"/>
      <c r="AV45" s="115"/>
      <c r="AW45" s="115"/>
      <c r="AX45" s="115"/>
      <c r="AY45" s="115"/>
      <c r="AZ45" s="115"/>
      <c r="BA45" s="115"/>
      <c r="BB45" s="115"/>
      <c r="BC45" s="115"/>
      <c r="BD45" s="115"/>
      <c r="BE45" s="115"/>
      <c r="BF45" s="115"/>
      <c r="BG45" s="115"/>
      <c r="BH45" s="115"/>
      <c r="BI45" s="115"/>
      <c r="BJ45" s="115"/>
      <c r="BK45" s="115"/>
      <c r="BL45" s="115"/>
      <c r="BM45" s="115"/>
      <c r="BN45" s="115"/>
      <c r="BO45" s="115"/>
      <c r="BP45" s="115"/>
      <c r="BQ45" s="115"/>
      <c r="BR45" s="115"/>
      <c r="BS45" s="115"/>
      <c r="BT45" s="115"/>
      <c r="BU45" s="115"/>
      <c r="BV45" s="115"/>
      <c r="BW45" s="115"/>
      <c r="BX45" s="115"/>
      <c r="BY45" s="115"/>
      <c r="BZ45" s="115"/>
      <c r="CA45" s="115"/>
      <c r="CB45" s="115"/>
      <c r="CC45" s="115"/>
      <c r="CD45" s="115"/>
      <c r="CE45" s="115"/>
      <c r="CF45" s="115"/>
      <c r="CG45" s="115"/>
      <c r="CH45" s="115"/>
      <c r="CI45" s="115"/>
      <c r="CJ45" s="115"/>
      <c r="CK45" s="115"/>
      <c r="CL45" s="115"/>
      <c r="CM45" s="115"/>
      <c r="CN45" s="115"/>
      <c r="CO45" s="115"/>
      <c r="CP45" s="115"/>
      <c r="CQ45" s="115"/>
      <c r="CR45" s="115"/>
      <c r="CS45" s="115"/>
      <c r="CT45" s="116"/>
      <c r="CU45" s="116"/>
      <c r="CV45" s="116"/>
      <c r="CW45" s="117"/>
      <c r="CX45" s="91">
        <f t="array" ref="CX45">SUMPRODUCT(B45:CW45*0.25)</f>
        <v>0</v>
      </c>
    </row>
    <row r="46" spans="1:102" ht="24.95" customHeight="1" x14ac:dyDescent="0.2">
      <c r="A46" s="118" t="s">
        <v>32</v>
      </c>
      <c r="B46" s="119"/>
      <c r="C46" s="120"/>
      <c r="D46" s="120"/>
      <c r="E46" s="120"/>
      <c r="F46" s="120"/>
      <c r="G46" s="120"/>
      <c r="H46" s="120"/>
      <c r="I46" s="120"/>
      <c r="J46" s="120"/>
      <c r="K46" s="120"/>
      <c r="L46" s="120"/>
      <c r="M46" s="120"/>
      <c r="N46" s="120"/>
      <c r="O46" s="120"/>
      <c r="P46" s="120"/>
      <c r="Q46" s="120"/>
      <c r="R46" s="120"/>
      <c r="S46" s="120"/>
      <c r="T46" s="120"/>
      <c r="U46" s="120"/>
      <c r="V46" s="120"/>
      <c r="W46" s="120"/>
      <c r="X46" s="120"/>
      <c r="Y46" s="120"/>
      <c r="Z46" s="120"/>
      <c r="AA46" s="120"/>
      <c r="AB46" s="120"/>
      <c r="AC46" s="120"/>
      <c r="AD46" s="120"/>
      <c r="AE46" s="120"/>
      <c r="AF46" s="120"/>
      <c r="AG46" s="120"/>
      <c r="AH46" s="120"/>
      <c r="AI46" s="120"/>
      <c r="AJ46" s="120"/>
      <c r="AK46" s="120"/>
      <c r="AL46" s="120"/>
      <c r="AM46" s="120"/>
      <c r="AN46" s="120"/>
      <c r="AO46" s="120"/>
      <c r="AP46" s="120"/>
      <c r="AQ46" s="120"/>
      <c r="AR46" s="120"/>
      <c r="AS46" s="120"/>
      <c r="AT46" s="120"/>
      <c r="AU46" s="120"/>
      <c r="AV46" s="120"/>
      <c r="AW46" s="120"/>
      <c r="AX46" s="120"/>
      <c r="AY46" s="120"/>
      <c r="AZ46" s="120"/>
      <c r="BA46" s="120"/>
      <c r="BB46" s="120"/>
      <c r="BC46" s="120"/>
      <c r="BD46" s="120"/>
      <c r="BE46" s="120"/>
      <c r="BF46" s="120"/>
      <c r="BG46" s="120"/>
      <c r="BH46" s="120"/>
      <c r="BI46" s="120"/>
      <c r="BJ46" s="120"/>
      <c r="BK46" s="120"/>
      <c r="BL46" s="120"/>
      <c r="BM46" s="120"/>
      <c r="BN46" s="120"/>
      <c r="BO46" s="120"/>
      <c r="BP46" s="120"/>
      <c r="BQ46" s="120"/>
      <c r="BR46" s="120"/>
      <c r="BS46" s="120"/>
      <c r="BT46" s="120"/>
      <c r="BU46" s="120"/>
      <c r="BV46" s="120"/>
      <c r="BW46" s="120"/>
      <c r="BX46" s="120"/>
      <c r="BY46" s="120"/>
      <c r="BZ46" s="120"/>
      <c r="CA46" s="120"/>
      <c r="CB46" s="120"/>
      <c r="CC46" s="120"/>
      <c r="CD46" s="120"/>
      <c r="CE46" s="120"/>
      <c r="CF46" s="120"/>
      <c r="CG46" s="120"/>
      <c r="CH46" s="120"/>
      <c r="CI46" s="120"/>
      <c r="CJ46" s="120"/>
      <c r="CK46" s="120"/>
      <c r="CL46" s="120"/>
      <c r="CM46" s="120"/>
      <c r="CN46" s="120"/>
      <c r="CO46" s="120"/>
      <c r="CP46" s="120"/>
      <c r="CQ46" s="120"/>
      <c r="CR46" s="120"/>
      <c r="CS46" s="120"/>
      <c r="CT46" s="120"/>
      <c r="CU46" s="120"/>
      <c r="CV46" s="120"/>
      <c r="CW46" s="121"/>
      <c r="CX46" s="97">
        <f t="array" ref="CX46">SUMPRODUCT(B46:CW46*0.25)</f>
        <v>0</v>
      </c>
    </row>
    <row r="47" spans="1:102" ht="24.95" customHeight="1" x14ac:dyDescent="0.2">
      <c r="A47" s="118" t="s">
        <v>33</v>
      </c>
      <c r="B47" s="119"/>
      <c r="C47" s="120"/>
      <c r="D47" s="120"/>
      <c r="E47" s="120"/>
      <c r="F47" s="120"/>
      <c r="G47" s="120"/>
      <c r="H47" s="120"/>
      <c r="I47" s="120"/>
      <c r="J47" s="120"/>
      <c r="K47" s="120"/>
      <c r="L47" s="120"/>
      <c r="M47" s="120"/>
      <c r="N47" s="120"/>
      <c r="O47" s="120"/>
      <c r="P47" s="120"/>
      <c r="Q47" s="120"/>
      <c r="R47" s="120"/>
      <c r="S47" s="120"/>
      <c r="T47" s="120"/>
      <c r="U47" s="120"/>
      <c r="V47" s="120"/>
      <c r="W47" s="120"/>
      <c r="X47" s="120"/>
      <c r="Y47" s="120"/>
      <c r="Z47" s="120"/>
      <c r="AA47" s="120"/>
      <c r="AB47" s="120"/>
      <c r="AC47" s="120"/>
      <c r="AD47" s="120"/>
      <c r="AE47" s="120"/>
      <c r="AF47" s="120"/>
      <c r="AG47" s="120"/>
      <c r="AH47" s="120"/>
      <c r="AI47" s="120"/>
      <c r="AJ47" s="120"/>
      <c r="AK47" s="120"/>
      <c r="AL47" s="120"/>
      <c r="AM47" s="120"/>
      <c r="AN47" s="120"/>
      <c r="AO47" s="120"/>
      <c r="AP47" s="120"/>
      <c r="AQ47" s="120"/>
      <c r="AR47" s="120"/>
      <c r="AS47" s="120"/>
      <c r="AT47" s="120"/>
      <c r="AU47" s="120"/>
      <c r="AV47" s="120"/>
      <c r="AW47" s="120"/>
      <c r="AX47" s="120"/>
      <c r="AY47" s="120"/>
      <c r="AZ47" s="120"/>
      <c r="BA47" s="120"/>
      <c r="BB47" s="120"/>
      <c r="BC47" s="120"/>
      <c r="BD47" s="120"/>
      <c r="BE47" s="120">
        <v>5.7</v>
      </c>
      <c r="BF47" s="120"/>
      <c r="BG47" s="120"/>
      <c r="BH47" s="120"/>
      <c r="BI47" s="120"/>
      <c r="BJ47" s="120">
        <v>39.4</v>
      </c>
      <c r="BK47" s="120">
        <v>36.9</v>
      </c>
      <c r="BL47" s="120">
        <v>86.8</v>
      </c>
      <c r="BM47" s="120">
        <v>120</v>
      </c>
      <c r="BN47" s="120">
        <v>99.3</v>
      </c>
      <c r="BO47" s="120">
        <v>12</v>
      </c>
      <c r="BP47" s="120">
        <v>34.4</v>
      </c>
      <c r="BQ47" s="120">
        <v>71.900000000000006</v>
      </c>
      <c r="BR47" s="120"/>
      <c r="BS47" s="120"/>
      <c r="BT47" s="120"/>
      <c r="BU47" s="120"/>
      <c r="BV47" s="120"/>
      <c r="BW47" s="120"/>
      <c r="BX47" s="120">
        <v>86.8</v>
      </c>
      <c r="BY47" s="120">
        <v>29.1</v>
      </c>
      <c r="BZ47" s="120">
        <v>45.6</v>
      </c>
      <c r="CA47" s="120">
        <v>17.899999999999999</v>
      </c>
      <c r="CB47" s="120">
        <v>12</v>
      </c>
      <c r="CC47" s="120">
        <v>12</v>
      </c>
      <c r="CD47" s="120"/>
      <c r="CE47" s="120"/>
      <c r="CF47" s="120"/>
      <c r="CG47" s="120"/>
      <c r="CH47" s="120"/>
      <c r="CI47" s="120"/>
      <c r="CJ47" s="120"/>
      <c r="CK47" s="120"/>
      <c r="CL47" s="120">
        <v>15</v>
      </c>
      <c r="CM47" s="120">
        <v>19.399999999999999</v>
      </c>
      <c r="CN47" s="120">
        <v>8.9</v>
      </c>
      <c r="CO47" s="120"/>
      <c r="CP47" s="120"/>
      <c r="CQ47" s="120"/>
      <c r="CR47" s="120"/>
      <c r="CS47" s="120"/>
      <c r="CT47" s="122"/>
      <c r="CU47" s="122"/>
      <c r="CV47" s="122"/>
      <c r="CW47" s="121"/>
      <c r="CX47" s="97">
        <f t="array" ref="CX47">SUMPRODUCT(B47:CW47*0.25)</f>
        <v>188.27499999999998</v>
      </c>
    </row>
    <row r="48" spans="1:102" ht="24.95" customHeight="1" x14ac:dyDescent="0.2">
      <c r="A48" s="118" t="s">
        <v>34</v>
      </c>
      <c r="B48" s="119"/>
      <c r="C48" s="120"/>
      <c r="D48" s="120"/>
      <c r="E48" s="120"/>
      <c r="F48" s="120"/>
      <c r="G48" s="120"/>
      <c r="H48" s="120"/>
      <c r="I48" s="120"/>
      <c r="J48" s="120"/>
      <c r="K48" s="120"/>
      <c r="L48" s="120"/>
      <c r="M48" s="120"/>
      <c r="N48" s="120"/>
      <c r="O48" s="120"/>
      <c r="P48" s="120"/>
      <c r="Q48" s="120"/>
      <c r="R48" s="120"/>
      <c r="S48" s="120"/>
      <c r="T48" s="120"/>
      <c r="U48" s="120"/>
      <c r="V48" s="120"/>
      <c r="W48" s="120"/>
      <c r="X48" s="120"/>
      <c r="Y48" s="120"/>
      <c r="Z48" s="120"/>
      <c r="AA48" s="120"/>
      <c r="AB48" s="120"/>
      <c r="AC48" s="120"/>
      <c r="AD48" s="120"/>
      <c r="AE48" s="120"/>
      <c r="AF48" s="120"/>
      <c r="AG48" s="120"/>
      <c r="AH48" s="120"/>
      <c r="AI48" s="120"/>
      <c r="AJ48" s="120"/>
      <c r="AK48" s="120"/>
      <c r="AL48" s="120"/>
      <c r="AM48" s="120"/>
      <c r="AN48" s="120"/>
      <c r="AO48" s="120"/>
      <c r="AP48" s="120"/>
      <c r="AQ48" s="120"/>
      <c r="AR48" s="120"/>
      <c r="AS48" s="120"/>
      <c r="AT48" s="120"/>
      <c r="AU48" s="120"/>
      <c r="AV48" s="120"/>
      <c r="AW48" s="120"/>
      <c r="AX48" s="120"/>
      <c r="AY48" s="120"/>
      <c r="AZ48" s="120"/>
      <c r="BA48" s="120"/>
      <c r="BB48" s="120"/>
      <c r="BC48" s="120"/>
      <c r="BD48" s="120"/>
      <c r="BE48" s="120"/>
      <c r="BF48" s="120"/>
      <c r="BG48" s="120"/>
      <c r="BH48" s="120"/>
      <c r="BI48" s="120"/>
      <c r="BJ48" s="120"/>
      <c r="BK48" s="120"/>
      <c r="BL48" s="120"/>
      <c r="BM48" s="120"/>
      <c r="BN48" s="120"/>
      <c r="BO48" s="120"/>
      <c r="BP48" s="120"/>
      <c r="BQ48" s="120"/>
      <c r="BR48" s="120"/>
      <c r="BS48" s="120"/>
      <c r="BT48" s="120"/>
      <c r="BU48" s="120"/>
      <c r="BV48" s="120"/>
      <c r="BW48" s="120"/>
      <c r="BX48" s="120"/>
      <c r="BY48" s="120"/>
      <c r="BZ48" s="120"/>
      <c r="CA48" s="120"/>
      <c r="CB48" s="120"/>
      <c r="CC48" s="120"/>
      <c r="CD48" s="120"/>
      <c r="CE48" s="120"/>
      <c r="CF48" s="120"/>
      <c r="CG48" s="120"/>
      <c r="CH48" s="120"/>
      <c r="CI48" s="120"/>
      <c r="CJ48" s="120"/>
      <c r="CK48" s="120"/>
      <c r="CL48" s="120"/>
      <c r="CM48" s="120"/>
      <c r="CN48" s="120"/>
      <c r="CO48" s="120"/>
      <c r="CP48" s="120"/>
      <c r="CQ48" s="120"/>
      <c r="CR48" s="120"/>
      <c r="CS48" s="120"/>
      <c r="CT48" s="122"/>
      <c r="CU48" s="122"/>
      <c r="CV48" s="122"/>
      <c r="CW48" s="121"/>
      <c r="CX48" s="97">
        <f t="array" ref="CX48">SUMPRODUCT(B48:CW48*0.25)</f>
        <v>0</v>
      </c>
    </row>
    <row r="49" spans="1:102" ht="24.95" customHeight="1" x14ac:dyDescent="0.2">
      <c r="A49" s="118" t="s">
        <v>35</v>
      </c>
      <c r="B49" s="119"/>
      <c r="C49" s="120"/>
      <c r="D49" s="120"/>
      <c r="E49" s="120"/>
      <c r="F49" s="120"/>
      <c r="G49" s="120"/>
      <c r="H49" s="120"/>
      <c r="I49" s="120"/>
      <c r="J49" s="120"/>
      <c r="K49" s="120"/>
      <c r="L49" s="120"/>
      <c r="M49" s="120"/>
      <c r="N49" s="120"/>
      <c r="O49" s="120"/>
      <c r="P49" s="120"/>
      <c r="Q49" s="120"/>
      <c r="R49" s="120"/>
      <c r="S49" s="120"/>
      <c r="T49" s="120"/>
      <c r="U49" s="120"/>
      <c r="V49" s="120"/>
      <c r="W49" s="120"/>
      <c r="X49" s="120"/>
      <c r="Y49" s="120"/>
      <c r="Z49" s="120"/>
      <c r="AA49" s="120"/>
      <c r="AB49" s="120"/>
      <c r="AC49" s="120"/>
      <c r="AD49" s="120"/>
      <c r="AE49" s="120"/>
      <c r="AF49" s="120"/>
      <c r="AG49" s="120"/>
      <c r="AH49" s="120"/>
      <c r="AI49" s="120"/>
      <c r="AJ49" s="120"/>
      <c r="AK49" s="120"/>
      <c r="AL49" s="120"/>
      <c r="AM49" s="120"/>
      <c r="AN49" s="120"/>
      <c r="AO49" s="120"/>
      <c r="AP49" s="120"/>
      <c r="AQ49" s="120"/>
      <c r="AR49" s="120"/>
      <c r="AS49" s="120"/>
      <c r="AT49" s="120"/>
      <c r="AU49" s="120"/>
      <c r="AV49" s="120"/>
      <c r="AW49" s="120"/>
      <c r="AX49" s="120"/>
      <c r="AY49" s="120"/>
      <c r="AZ49" s="120"/>
      <c r="BA49" s="120"/>
      <c r="BB49" s="120"/>
      <c r="BC49" s="120"/>
      <c r="BD49" s="120"/>
      <c r="BE49" s="120"/>
      <c r="BF49" s="120"/>
      <c r="BG49" s="120"/>
      <c r="BH49" s="120"/>
      <c r="BI49" s="120"/>
      <c r="BJ49" s="120"/>
      <c r="BK49" s="120"/>
      <c r="BL49" s="120"/>
      <c r="BM49" s="120"/>
      <c r="BN49" s="120"/>
      <c r="BO49" s="120"/>
      <c r="BP49" s="120"/>
      <c r="BQ49" s="120"/>
      <c r="BR49" s="120">
        <v>72.2</v>
      </c>
      <c r="BS49" s="120">
        <v>72.2</v>
      </c>
      <c r="BT49" s="120">
        <v>72.2</v>
      </c>
      <c r="BU49" s="120">
        <v>72.2</v>
      </c>
      <c r="BV49" s="120"/>
      <c r="BW49" s="120"/>
      <c r="BX49" s="120"/>
      <c r="BY49" s="120"/>
      <c r="BZ49" s="120"/>
      <c r="CA49" s="120"/>
      <c r="CB49" s="120"/>
      <c r="CC49" s="120"/>
      <c r="CD49" s="120"/>
      <c r="CE49" s="120"/>
      <c r="CF49" s="120"/>
      <c r="CG49" s="120"/>
      <c r="CH49" s="120"/>
      <c r="CI49" s="120"/>
      <c r="CJ49" s="120"/>
      <c r="CK49" s="120"/>
      <c r="CL49" s="120"/>
      <c r="CM49" s="120"/>
      <c r="CN49" s="120"/>
      <c r="CO49" s="120"/>
      <c r="CP49" s="120">
        <v>57.6</v>
      </c>
      <c r="CQ49" s="120">
        <v>57.6</v>
      </c>
      <c r="CR49" s="120">
        <v>57.6</v>
      </c>
      <c r="CS49" s="120">
        <v>57.6</v>
      </c>
      <c r="CT49" s="122"/>
      <c r="CU49" s="122"/>
      <c r="CV49" s="122"/>
      <c r="CW49" s="121"/>
      <c r="CX49" s="97">
        <f t="array" ref="CX49">SUMPRODUCT(B49:CW49*0.25)</f>
        <v>129.80000000000001</v>
      </c>
    </row>
    <row r="50" spans="1:102" ht="24.95" customHeight="1" x14ac:dyDescent="0.2">
      <c r="A50" s="104" t="s">
        <v>38</v>
      </c>
      <c r="B50" s="119"/>
      <c r="C50" s="120"/>
      <c r="D50" s="120"/>
      <c r="E50" s="120"/>
      <c r="F50" s="120"/>
      <c r="G50" s="120"/>
      <c r="H50" s="120"/>
      <c r="I50" s="120"/>
      <c r="J50" s="120"/>
      <c r="K50" s="120"/>
      <c r="L50" s="120"/>
      <c r="M50" s="120"/>
      <c r="N50" s="120"/>
      <c r="O50" s="120"/>
      <c r="P50" s="120"/>
      <c r="Q50" s="120"/>
      <c r="R50" s="120"/>
      <c r="S50" s="120"/>
      <c r="T50" s="120"/>
      <c r="U50" s="120"/>
      <c r="V50" s="120"/>
      <c r="W50" s="120"/>
      <c r="X50" s="120"/>
      <c r="Y50" s="120"/>
      <c r="Z50" s="120"/>
      <c r="AA50" s="120"/>
      <c r="AB50" s="120"/>
      <c r="AC50" s="120"/>
      <c r="AD50" s="120"/>
      <c r="AE50" s="120"/>
      <c r="AF50" s="120"/>
      <c r="AG50" s="120"/>
      <c r="AH50" s="120"/>
      <c r="AI50" s="120"/>
      <c r="AJ50" s="120"/>
      <c r="AK50" s="120"/>
      <c r="AL50" s="120"/>
      <c r="AM50" s="120"/>
      <c r="AN50" s="120"/>
      <c r="AO50" s="120"/>
      <c r="AP50" s="120"/>
      <c r="AQ50" s="120"/>
      <c r="AR50" s="120"/>
      <c r="AS50" s="120"/>
      <c r="AT50" s="120"/>
      <c r="AU50" s="120"/>
      <c r="AV50" s="120"/>
      <c r="AW50" s="120"/>
      <c r="AX50" s="120"/>
      <c r="AY50" s="120"/>
      <c r="AZ50" s="120"/>
      <c r="BA50" s="120"/>
      <c r="BB50" s="120"/>
      <c r="BC50" s="120"/>
      <c r="BD50" s="120"/>
      <c r="BE50" s="120"/>
      <c r="BF50" s="120"/>
      <c r="BG50" s="120"/>
      <c r="BH50" s="120"/>
      <c r="BI50" s="120"/>
      <c r="BJ50" s="120"/>
      <c r="BK50" s="120"/>
      <c r="BL50" s="120"/>
      <c r="BM50" s="120"/>
      <c r="BN50" s="120"/>
      <c r="BO50" s="120"/>
      <c r="BP50" s="120"/>
      <c r="BQ50" s="120"/>
      <c r="BR50" s="120"/>
      <c r="BS50" s="120"/>
      <c r="BT50" s="120"/>
      <c r="BU50" s="120"/>
      <c r="BV50" s="120"/>
      <c r="BW50" s="120"/>
      <c r="BX50" s="120"/>
      <c r="BY50" s="120"/>
      <c r="BZ50" s="120"/>
      <c r="CA50" s="120"/>
      <c r="CB50" s="120"/>
      <c r="CC50" s="120"/>
      <c r="CD50" s="120"/>
      <c r="CE50" s="120"/>
      <c r="CF50" s="120"/>
      <c r="CG50" s="120"/>
      <c r="CH50" s="120"/>
      <c r="CI50" s="120"/>
      <c r="CJ50" s="120"/>
      <c r="CK50" s="120"/>
      <c r="CL50" s="120"/>
      <c r="CM50" s="120"/>
      <c r="CN50" s="120"/>
      <c r="CO50" s="120"/>
      <c r="CP50" s="120"/>
      <c r="CQ50" s="120"/>
      <c r="CR50" s="120"/>
      <c r="CS50" s="120"/>
      <c r="CT50" s="122"/>
      <c r="CU50" s="122"/>
      <c r="CV50" s="122"/>
      <c r="CW50" s="121"/>
      <c r="CX50" s="97">
        <f t="array" ref="CX50">SUMPRODUCT(B50:CW50*0.25)</f>
        <v>0</v>
      </c>
    </row>
    <row r="51" spans="1:102" ht="30" customHeight="1" thickBot="1" x14ac:dyDescent="0.25">
      <c r="A51" s="105" t="s">
        <v>39</v>
      </c>
      <c r="B51" s="106">
        <f>SUM(B45:B50)</f>
        <v>0</v>
      </c>
      <c r="C51" s="107">
        <f t="shared" ref="C51:BN51" si="9">SUM(C45:C50)</f>
        <v>0</v>
      </c>
      <c r="D51" s="107">
        <f t="shared" si="9"/>
        <v>0</v>
      </c>
      <c r="E51" s="107">
        <f t="shared" si="9"/>
        <v>0</v>
      </c>
      <c r="F51" s="107">
        <f t="shared" si="9"/>
        <v>0</v>
      </c>
      <c r="G51" s="107">
        <f t="shared" si="9"/>
        <v>0</v>
      </c>
      <c r="H51" s="107">
        <f t="shared" si="9"/>
        <v>0</v>
      </c>
      <c r="I51" s="107">
        <f t="shared" si="9"/>
        <v>0</v>
      </c>
      <c r="J51" s="107">
        <f t="shared" si="9"/>
        <v>0</v>
      </c>
      <c r="K51" s="107">
        <f t="shared" si="9"/>
        <v>0</v>
      </c>
      <c r="L51" s="107">
        <f t="shared" si="9"/>
        <v>0</v>
      </c>
      <c r="M51" s="107">
        <f t="shared" si="9"/>
        <v>0</v>
      </c>
      <c r="N51" s="107">
        <f t="shared" si="9"/>
        <v>0</v>
      </c>
      <c r="O51" s="107">
        <f t="shared" si="9"/>
        <v>0</v>
      </c>
      <c r="P51" s="107">
        <f t="shared" si="9"/>
        <v>0</v>
      </c>
      <c r="Q51" s="107">
        <f t="shared" si="9"/>
        <v>0</v>
      </c>
      <c r="R51" s="107">
        <f t="shared" si="9"/>
        <v>0</v>
      </c>
      <c r="S51" s="107">
        <f t="shared" si="9"/>
        <v>0</v>
      </c>
      <c r="T51" s="107">
        <f t="shared" si="9"/>
        <v>0</v>
      </c>
      <c r="U51" s="107">
        <f t="shared" si="9"/>
        <v>0</v>
      </c>
      <c r="V51" s="107">
        <f t="shared" si="9"/>
        <v>0</v>
      </c>
      <c r="W51" s="107">
        <f t="shared" si="9"/>
        <v>0</v>
      </c>
      <c r="X51" s="107">
        <f t="shared" si="9"/>
        <v>0</v>
      </c>
      <c r="Y51" s="107">
        <f t="shared" si="9"/>
        <v>0</v>
      </c>
      <c r="Z51" s="107">
        <f t="shared" si="9"/>
        <v>0</v>
      </c>
      <c r="AA51" s="107">
        <f t="shared" si="9"/>
        <v>0</v>
      </c>
      <c r="AB51" s="107">
        <f t="shared" si="9"/>
        <v>0</v>
      </c>
      <c r="AC51" s="107">
        <f t="shared" si="9"/>
        <v>0</v>
      </c>
      <c r="AD51" s="107">
        <f t="shared" si="9"/>
        <v>0</v>
      </c>
      <c r="AE51" s="107">
        <f t="shared" si="9"/>
        <v>0</v>
      </c>
      <c r="AF51" s="107">
        <f t="shared" si="9"/>
        <v>0</v>
      </c>
      <c r="AG51" s="107">
        <f t="shared" si="9"/>
        <v>0</v>
      </c>
      <c r="AH51" s="107">
        <f t="shared" si="9"/>
        <v>0</v>
      </c>
      <c r="AI51" s="107">
        <f t="shared" si="9"/>
        <v>0</v>
      </c>
      <c r="AJ51" s="107">
        <f t="shared" si="9"/>
        <v>0</v>
      </c>
      <c r="AK51" s="107">
        <f t="shared" si="9"/>
        <v>0</v>
      </c>
      <c r="AL51" s="107">
        <f t="shared" si="9"/>
        <v>0</v>
      </c>
      <c r="AM51" s="107">
        <f t="shared" si="9"/>
        <v>0</v>
      </c>
      <c r="AN51" s="107">
        <f t="shared" si="9"/>
        <v>0</v>
      </c>
      <c r="AO51" s="107">
        <f t="shared" si="9"/>
        <v>0</v>
      </c>
      <c r="AP51" s="107">
        <f t="shared" si="9"/>
        <v>0</v>
      </c>
      <c r="AQ51" s="107">
        <f t="shared" si="9"/>
        <v>0</v>
      </c>
      <c r="AR51" s="107">
        <f t="shared" si="9"/>
        <v>0</v>
      </c>
      <c r="AS51" s="107">
        <f t="shared" si="9"/>
        <v>0</v>
      </c>
      <c r="AT51" s="107">
        <f t="shared" si="9"/>
        <v>0</v>
      </c>
      <c r="AU51" s="107">
        <f t="shared" si="9"/>
        <v>0</v>
      </c>
      <c r="AV51" s="107">
        <f t="shared" si="9"/>
        <v>0</v>
      </c>
      <c r="AW51" s="107">
        <f t="shared" si="9"/>
        <v>0</v>
      </c>
      <c r="AX51" s="107">
        <f t="shared" si="9"/>
        <v>0</v>
      </c>
      <c r="AY51" s="107">
        <f t="shared" si="9"/>
        <v>0</v>
      </c>
      <c r="AZ51" s="107">
        <f t="shared" si="9"/>
        <v>0</v>
      </c>
      <c r="BA51" s="107">
        <f t="shared" si="9"/>
        <v>0</v>
      </c>
      <c r="BB51" s="107">
        <f t="shared" si="9"/>
        <v>0</v>
      </c>
      <c r="BC51" s="107">
        <f t="shared" si="9"/>
        <v>0</v>
      </c>
      <c r="BD51" s="107">
        <f t="shared" si="9"/>
        <v>0</v>
      </c>
      <c r="BE51" s="107">
        <f t="shared" si="9"/>
        <v>5.7</v>
      </c>
      <c r="BF51" s="107">
        <f t="shared" si="9"/>
        <v>0</v>
      </c>
      <c r="BG51" s="107">
        <f t="shared" si="9"/>
        <v>0</v>
      </c>
      <c r="BH51" s="107">
        <f t="shared" si="9"/>
        <v>0</v>
      </c>
      <c r="BI51" s="107">
        <f t="shared" si="9"/>
        <v>0</v>
      </c>
      <c r="BJ51" s="107">
        <f t="shared" si="9"/>
        <v>39.4</v>
      </c>
      <c r="BK51" s="107">
        <f t="shared" si="9"/>
        <v>36.9</v>
      </c>
      <c r="BL51" s="107">
        <f t="shared" si="9"/>
        <v>86.8</v>
      </c>
      <c r="BM51" s="107">
        <f t="shared" si="9"/>
        <v>120</v>
      </c>
      <c r="BN51" s="107">
        <f t="shared" si="9"/>
        <v>99.3</v>
      </c>
      <c r="BO51" s="107">
        <f t="shared" ref="BO51:CW51" si="10">SUM(BO45:BO50)</f>
        <v>12</v>
      </c>
      <c r="BP51" s="107">
        <f t="shared" si="10"/>
        <v>34.4</v>
      </c>
      <c r="BQ51" s="107">
        <f t="shared" si="10"/>
        <v>71.900000000000006</v>
      </c>
      <c r="BR51" s="107">
        <f t="shared" si="10"/>
        <v>72.2</v>
      </c>
      <c r="BS51" s="107">
        <f t="shared" si="10"/>
        <v>72.2</v>
      </c>
      <c r="BT51" s="107">
        <f t="shared" si="10"/>
        <v>72.2</v>
      </c>
      <c r="BU51" s="107">
        <f t="shared" si="10"/>
        <v>72.2</v>
      </c>
      <c r="BV51" s="107">
        <f t="shared" si="10"/>
        <v>0</v>
      </c>
      <c r="BW51" s="107">
        <f t="shared" si="10"/>
        <v>0</v>
      </c>
      <c r="BX51" s="107">
        <f t="shared" si="10"/>
        <v>86.8</v>
      </c>
      <c r="BY51" s="107">
        <f t="shared" si="10"/>
        <v>29.1</v>
      </c>
      <c r="BZ51" s="107">
        <f t="shared" si="10"/>
        <v>45.6</v>
      </c>
      <c r="CA51" s="107">
        <f t="shared" si="10"/>
        <v>17.899999999999999</v>
      </c>
      <c r="CB51" s="107">
        <f t="shared" si="10"/>
        <v>12</v>
      </c>
      <c r="CC51" s="107">
        <f t="shared" si="10"/>
        <v>12</v>
      </c>
      <c r="CD51" s="107">
        <f t="shared" si="10"/>
        <v>0</v>
      </c>
      <c r="CE51" s="107">
        <f t="shared" si="10"/>
        <v>0</v>
      </c>
      <c r="CF51" s="107">
        <f t="shared" si="10"/>
        <v>0</v>
      </c>
      <c r="CG51" s="107">
        <f t="shared" si="10"/>
        <v>0</v>
      </c>
      <c r="CH51" s="107">
        <f t="shared" si="10"/>
        <v>0</v>
      </c>
      <c r="CI51" s="107">
        <f t="shared" si="10"/>
        <v>0</v>
      </c>
      <c r="CJ51" s="107">
        <f t="shared" si="10"/>
        <v>0</v>
      </c>
      <c r="CK51" s="107">
        <f t="shared" si="10"/>
        <v>0</v>
      </c>
      <c r="CL51" s="107">
        <f t="shared" si="10"/>
        <v>15</v>
      </c>
      <c r="CM51" s="107">
        <f t="shared" si="10"/>
        <v>19.399999999999999</v>
      </c>
      <c r="CN51" s="107">
        <f t="shared" si="10"/>
        <v>8.9</v>
      </c>
      <c r="CO51" s="107">
        <f t="shared" si="10"/>
        <v>0</v>
      </c>
      <c r="CP51" s="107">
        <f t="shared" si="10"/>
        <v>57.6</v>
      </c>
      <c r="CQ51" s="107">
        <f t="shared" si="10"/>
        <v>57.6</v>
      </c>
      <c r="CR51" s="107">
        <f t="shared" si="10"/>
        <v>57.6</v>
      </c>
      <c r="CS51" s="107">
        <f t="shared" si="10"/>
        <v>57.6</v>
      </c>
      <c r="CT51" s="108">
        <f t="shared" si="10"/>
        <v>0</v>
      </c>
      <c r="CU51" s="108">
        <f t="shared" si="10"/>
        <v>0</v>
      </c>
      <c r="CV51" s="108">
        <f t="shared" si="10"/>
        <v>0</v>
      </c>
      <c r="CW51" s="109">
        <f t="shared" si="10"/>
        <v>0</v>
      </c>
      <c r="CX51" s="110">
        <f>SUM(CX45:CX50)</f>
        <v>318.07499999999999</v>
      </c>
    </row>
    <row r="52" spans="1:102" ht="15.95" customHeight="1" thickBot="1" x14ac:dyDescent="0.25"/>
    <row r="53" spans="1:102" ht="30" customHeight="1" thickBot="1" x14ac:dyDescent="0.25">
      <c r="A53" s="85"/>
      <c r="B53" s="11" t="str">
        <f>IF(LEN(B$3)&gt;0,B$3,"")</f>
        <v/>
      </c>
      <c r="C53" s="12" t="str">
        <f t="shared" ref="C53:BN53" si="11">IF(LEN(C$3)&gt;0,C$3,"")</f>
        <v/>
      </c>
      <c r="D53" s="12" t="str">
        <f t="shared" si="11"/>
        <v/>
      </c>
      <c r="E53" s="12" t="str">
        <f t="shared" si="11"/>
        <v/>
      </c>
      <c r="F53" s="12" t="str">
        <f t="shared" si="11"/>
        <v/>
      </c>
      <c r="G53" s="12" t="str">
        <f t="shared" si="11"/>
        <v/>
      </c>
      <c r="H53" s="12" t="str">
        <f t="shared" si="11"/>
        <v/>
      </c>
      <c r="I53" s="12" t="str">
        <f t="shared" si="11"/>
        <v/>
      </c>
      <c r="J53" s="12" t="str">
        <f t="shared" si="11"/>
        <v/>
      </c>
      <c r="K53" s="12" t="str">
        <f t="shared" si="11"/>
        <v/>
      </c>
      <c r="L53" s="12" t="str">
        <f t="shared" si="11"/>
        <v/>
      </c>
      <c r="M53" s="12" t="str">
        <f t="shared" si="11"/>
        <v/>
      </c>
      <c r="N53" s="12" t="str">
        <f t="shared" si="11"/>
        <v/>
      </c>
      <c r="O53" s="12" t="str">
        <f t="shared" si="11"/>
        <v/>
      </c>
      <c r="P53" s="12" t="str">
        <f t="shared" si="11"/>
        <v/>
      </c>
      <c r="Q53" s="12" t="str">
        <f t="shared" si="11"/>
        <v/>
      </c>
      <c r="R53" s="12" t="str">
        <f t="shared" si="11"/>
        <v/>
      </c>
      <c r="S53" s="12" t="str">
        <f t="shared" si="11"/>
        <v/>
      </c>
      <c r="T53" s="12" t="str">
        <f t="shared" si="11"/>
        <v/>
      </c>
      <c r="U53" s="12" t="str">
        <f t="shared" si="11"/>
        <v/>
      </c>
      <c r="V53" s="12" t="str">
        <f t="shared" si="11"/>
        <v/>
      </c>
      <c r="W53" s="12" t="str">
        <f t="shared" si="11"/>
        <v/>
      </c>
      <c r="X53" s="12" t="str">
        <f t="shared" si="11"/>
        <v/>
      </c>
      <c r="Y53" s="12" t="str">
        <f t="shared" si="11"/>
        <v/>
      </c>
      <c r="Z53" s="12" t="str">
        <f t="shared" si="11"/>
        <v/>
      </c>
      <c r="AA53" s="12" t="str">
        <f t="shared" si="11"/>
        <v/>
      </c>
      <c r="AB53" s="12" t="str">
        <f t="shared" si="11"/>
        <v/>
      </c>
      <c r="AC53" s="12" t="str">
        <f t="shared" si="11"/>
        <v/>
      </c>
      <c r="AD53" s="12" t="str">
        <f t="shared" si="11"/>
        <v/>
      </c>
      <c r="AE53" s="12" t="str">
        <f t="shared" si="11"/>
        <v/>
      </c>
      <c r="AF53" s="12" t="str">
        <f t="shared" si="11"/>
        <v/>
      </c>
      <c r="AG53" s="12" t="str">
        <f t="shared" si="11"/>
        <v/>
      </c>
      <c r="AH53" s="12" t="str">
        <f t="shared" si="11"/>
        <v/>
      </c>
      <c r="AI53" s="12" t="str">
        <f t="shared" si="11"/>
        <v/>
      </c>
      <c r="AJ53" s="12" t="str">
        <f t="shared" si="11"/>
        <v/>
      </c>
      <c r="AK53" s="12" t="str">
        <f t="shared" si="11"/>
        <v/>
      </c>
      <c r="AL53" s="12" t="str">
        <f t="shared" si="11"/>
        <v/>
      </c>
      <c r="AM53" s="12" t="str">
        <f t="shared" si="11"/>
        <v/>
      </c>
      <c r="AN53" s="12" t="str">
        <f t="shared" si="11"/>
        <v/>
      </c>
      <c r="AO53" s="12" t="str">
        <f t="shared" si="11"/>
        <v/>
      </c>
      <c r="AP53" s="12" t="str">
        <f t="shared" si="11"/>
        <v/>
      </c>
      <c r="AQ53" s="12" t="str">
        <f t="shared" si="11"/>
        <v/>
      </c>
      <c r="AR53" s="12" t="str">
        <f t="shared" si="11"/>
        <v/>
      </c>
      <c r="AS53" s="12" t="str">
        <f t="shared" si="11"/>
        <v/>
      </c>
      <c r="AT53" s="12" t="str">
        <f t="shared" si="11"/>
        <v/>
      </c>
      <c r="AU53" s="12" t="str">
        <f t="shared" si="11"/>
        <v/>
      </c>
      <c r="AV53" s="12" t="str">
        <f t="shared" si="11"/>
        <v/>
      </c>
      <c r="AW53" s="12" t="str">
        <f t="shared" si="11"/>
        <v/>
      </c>
      <c r="AX53" s="12">
        <f t="shared" si="11"/>
        <v>49</v>
      </c>
      <c r="AY53" s="12">
        <f t="shared" si="11"/>
        <v>50</v>
      </c>
      <c r="AZ53" s="12">
        <f t="shared" si="11"/>
        <v>51</v>
      </c>
      <c r="BA53" s="12">
        <f t="shared" si="11"/>
        <v>52</v>
      </c>
      <c r="BB53" s="12">
        <f t="shared" si="11"/>
        <v>53</v>
      </c>
      <c r="BC53" s="12">
        <f t="shared" si="11"/>
        <v>54</v>
      </c>
      <c r="BD53" s="12">
        <f t="shared" si="11"/>
        <v>55</v>
      </c>
      <c r="BE53" s="12">
        <f t="shared" si="11"/>
        <v>56</v>
      </c>
      <c r="BF53" s="12">
        <f t="shared" si="11"/>
        <v>57</v>
      </c>
      <c r="BG53" s="12">
        <f t="shared" si="11"/>
        <v>58</v>
      </c>
      <c r="BH53" s="12">
        <f t="shared" si="11"/>
        <v>59</v>
      </c>
      <c r="BI53" s="12">
        <f t="shared" si="11"/>
        <v>60</v>
      </c>
      <c r="BJ53" s="12">
        <f t="shared" si="11"/>
        <v>61</v>
      </c>
      <c r="BK53" s="12">
        <f t="shared" si="11"/>
        <v>62</v>
      </c>
      <c r="BL53" s="12">
        <f t="shared" si="11"/>
        <v>63</v>
      </c>
      <c r="BM53" s="12">
        <f t="shared" si="11"/>
        <v>64</v>
      </c>
      <c r="BN53" s="12">
        <f t="shared" si="11"/>
        <v>65</v>
      </c>
      <c r="BO53" s="12">
        <f t="shared" ref="BO53:CW53" si="12">IF(LEN(BO$3)&gt;0,BO$3,"")</f>
        <v>66</v>
      </c>
      <c r="BP53" s="12">
        <f t="shared" si="12"/>
        <v>67</v>
      </c>
      <c r="BQ53" s="12">
        <f t="shared" si="12"/>
        <v>68</v>
      </c>
      <c r="BR53" s="12">
        <f t="shared" si="12"/>
        <v>69</v>
      </c>
      <c r="BS53" s="12">
        <f t="shared" si="12"/>
        <v>70</v>
      </c>
      <c r="BT53" s="12">
        <f t="shared" si="12"/>
        <v>71</v>
      </c>
      <c r="BU53" s="12">
        <f t="shared" si="12"/>
        <v>72</v>
      </c>
      <c r="BV53" s="12">
        <f t="shared" si="12"/>
        <v>73</v>
      </c>
      <c r="BW53" s="12">
        <f t="shared" si="12"/>
        <v>74</v>
      </c>
      <c r="BX53" s="12">
        <f t="shared" si="12"/>
        <v>75</v>
      </c>
      <c r="BY53" s="12">
        <f t="shared" si="12"/>
        <v>76</v>
      </c>
      <c r="BZ53" s="12">
        <f t="shared" si="12"/>
        <v>77</v>
      </c>
      <c r="CA53" s="12">
        <f t="shared" si="12"/>
        <v>78</v>
      </c>
      <c r="CB53" s="12">
        <f t="shared" si="12"/>
        <v>79</v>
      </c>
      <c r="CC53" s="12">
        <f t="shared" si="12"/>
        <v>80</v>
      </c>
      <c r="CD53" s="12">
        <f t="shared" si="12"/>
        <v>81</v>
      </c>
      <c r="CE53" s="12">
        <f t="shared" si="12"/>
        <v>82</v>
      </c>
      <c r="CF53" s="12">
        <f t="shared" si="12"/>
        <v>83</v>
      </c>
      <c r="CG53" s="12">
        <f t="shared" si="12"/>
        <v>84</v>
      </c>
      <c r="CH53" s="12">
        <f t="shared" si="12"/>
        <v>85</v>
      </c>
      <c r="CI53" s="12">
        <f t="shared" si="12"/>
        <v>86</v>
      </c>
      <c r="CJ53" s="12">
        <f t="shared" si="12"/>
        <v>87</v>
      </c>
      <c r="CK53" s="12">
        <f t="shared" si="12"/>
        <v>88</v>
      </c>
      <c r="CL53" s="12">
        <f t="shared" si="12"/>
        <v>89</v>
      </c>
      <c r="CM53" s="12">
        <f t="shared" si="12"/>
        <v>90</v>
      </c>
      <c r="CN53" s="12">
        <f t="shared" si="12"/>
        <v>91</v>
      </c>
      <c r="CO53" s="12">
        <f t="shared" si="12"/>
        <v>92</v>
      </c>
      <c r="CP53" s="12">
        <f t="shared" si="12"/>
        <v>93</v>
      </c>
      <c r="CQ53" s="12">
        <f t="shared" si="12"/>
        <v>94</v>
      </c>
      <c r="CR53" s="12">
        <f t="shared" si="12"/>
        <v>95</v>
      </c>
      <c r="CS53" s="13">
        <f t="shared" si="12"/>
        <v>96</v>
      </c>
      <c r="CT53" s="13" t="str">
        <f t="shared" si="12"/>
        <v/>
      </c>
      <c r="CU53" s="13" t="str">
        <f t="shared" si="12"/>
        <v/>
      </c>
      <c r="CV53" s="13" t="str">
        <f t="shared" si="12"/>
        <v/>
      </c>
      <c r="CW53" s="17" t="str">
        <f t="shared" si="12"/>
        <v/>
      </c>
      <c r="CX53" s="18" t="s">
        <v>1</v>
      </c>
    </row>
    <row r="54" spans="1:102" ht="24.95" customHeight="1" thickBot="1" x14ac:dyDescent="0.25">
      <c r="A54" s="105" t="s">
        <v>29</v>
      </c>
      <c r="B54" s="106" t="e">
        <f>B18+B28+B42</f>
        <v>#VALUE!</v>
      </c>
      <c r="C54" s="107" t="e">
        <f t="shared" ref="C54:BN54" si="13">C18+C28+C42</f>
        <v>#VALUE!</v>
      </c>
      <c r="D54" s="107" t="e">
        <f t="shared" si="13"/>
        <v>#VALUE!</v>
      </c>
      <c r="E54" s="107" t="e">
        <f t="shared" si="13"/>
        <v>#VALUE!</v>
      </c>
      <c r="F54" s="107" t="e">
        <f t="shared" si="13"/>
        <v>#VALUE!</v>
      </c>
      <c r="G54" s="107" t="e">
        <f t="shared" si="13"/>
        <v>#VALUE!</v>
      </c>
      <c r="H54" s="107" t="e">
        <f t="shared" si="13"/>
        <v>#VALUE!</v>
      </c>
      <c r="I54" s="107" t="e">
        <f t="shared" si="13"/>
        <v>#VALUE!</v>
      </c>
      <c r="J54" s="107" t="e">
        <f t="shared" si="13"/>
        <v>#VALUE!</v>
      </c>
      <c r="K54" s="107" t="e">
        <f t="shared" si="13"/>
        <v>#VALUE!</v>
      </c>
      <c r="L54" s="107" t="e">
        <f t="shared" si="13"/>
        <v>#VALUE!</v>
      </c>
      <c r="M54" s="107" t="e">
        <f t="shared" si="13"/>
        <v>#VALUE!</v>
      </c>
      <c r="N54" s="107" t="e">
        <f t="shared" si="13"/>
        <v>#VALUE!</v>
      </c>
      <c r="O54" s="107" t="e">
        <f t="shared" si="13"/>
        <v>#VALUE!</v>
      </c>
      <c r="P54" s="107" t="e">
        <f t="shared" si="13"/>
        <v>#VALUE!</v>
      </c>
      <c r="Q54" s="107">
        <f t="shared" si="13"/>
        <v>0</v>
      </c>
      <c r="R54" s="107">
        <f t="shared" si="13"/>
        <v>0</v>
      </c>
      <c r="S54" s="107">
        <f t="shared" si="13"/>
        <v>0</v>
      </c>
      <c r="T54" s="107">
        <f t="shared" si="13"/>
        <v>0</v>
      </c>
      <c r="U54" s="107">
        <f t="shared" si="13"/>
        <v>0</v>
      </c>
      <c r="V54" s="107">
        <f t="shared" si="13"/>
        <v>0</v>
      </c>
      <c r="W54" s="107">
        <f t="shared" si="13"/>
        <v>0</v>
      </c>
      <c r="X54" s="107">
        <f t="shared" si="13"/>
        <v>0</v>
      </c>
      <c r="Y54" s="107">
        <f t="shared" si="13"/>
        <v>0</v>
      </c>
      <c r="Z54" s="107">
        <f t="shared" si="13"/>
        <v>0</v>
      </c>
      <c r="AA54" s="107">
        <f t="shared" si="13"/>
        <v>0</v>
      </c>
      <c r="AB54" s="107">
        <f t="shared" si="13"/>
        <v>0</v>
      </c>
      <c r="AC54" s="107">
        <f t="shared" si="13"/>
        <v>0</v>
      </c>
      <c r="AD54" s="107">
        <f t="shared" si="13"/>
        <v>0</v>
      </c>
      <c r="AE54" s="107">
        <f t="shared" si="13"/>
        <v>0</v>
      </c>
      <c r="AF54" s="107">
        <f t="shared" si="13"/>
        <v>0</v>
      </c>
      <c r="AG54" s="107">
        <f t="shared" si="13"/>
        <v>0</v>
      </c>
      <c r="AH54" s="107">
        <f t="shared" si="13"/>
        <v>0</v>
      </c>
      <c r="AI54" s="107">
        <f t="shared" si="13"/>
        <v>0</v>
      </c>
      <c r="AJ54" s="107">
        <f t="shared" si="13"/>
        <v>0</v>
      </c>
      <c r="AK54" s="107">
        <f t="shared" si="13"/>
        <v>0</v>
      </c>
      <c r="AL54" s="107">
        <f t="shared" si="13"/>
        <v>0</v>
      </c>
      <c r="AM54" s="107">
        <f t="shared" si="13"/>
        <v>0</v>
      </c>
      <c r="AN54" s="107">
        <f t="shared" si="13"/>
        <v>0</v>
      </c>
      <c r="AO54" s="107">
        <f t="shared" si="13"/>
        <v>0</v>
      </c>
      <c r="AP54" s="107">
        <f t="shared" si="13"/>
        <v>0</v>
      </c>
      <c r="AQ54" s="107">
        <f t="shared" si="13"/>
        <v>0</v>
      </c>
      <c r="AR54" s="107">
        <f t="shared" si="13"/>
        <v>0</v>
      </c>
      <c r="AS54" s="107">
        <f t="shared" si="13"/>
        <v>0</v>
      </c>
      <c r="AT54" s="107">
        <f t="shared" si="13"/>
        <v>0</v>
      </c>
      <c r="AU54" s="107">
        <f t="shared" si="13"/>
        <v>0</v>
      </c>
      <c r="AV54" s="107">
        <f t="shared" si="13"/>
        <v>0</v>
      </c>
      <c r="AW54" s="107">
        <f t="shared" si="13"/>
        <v>0</v>
      </c>
      <c r="AX54" s="107">
        <f t="shared" si="13"/>
        <v>15.739000000000001</v>
      </c>
      <c r="AY54" s="107">
        <f t="shared" si="13"/>
        <v>17.456</v>
      </c>
      <c r="AZ54" s="107">
        <f t="shared" si="13"/>
        <v>17.995999999999999</v>
      </c>
      <c r="BA54" s="107">
        <f t="shared" si="13"/>
        <v>17.702999999999999</v>
      </c>
      <c r="BB54" s="107">
        <f t="shared" si="13"/>
        <v>23.295999999999999</v>
      </c>
      <c r="BC54" s="107">
        <f t="shared" si="13"/>
        <v>25.116</v>
      </c>
      <c r="BD54" s="107">
        <f t="shared" si="13"/>
        <v>23.923999999999999</v>
      </c>
      <c r="BE54" s="107">
        <f t="shared" si="13"/>
        <v>37.408000000000001</v>
      </c>
      <c r="BF54" s="107">
        <f t="shared" si="13"/>
        <v>23.562000000000001</v>
      </c>
      <c r="BG54" s="107">
        <f t="shared" si="13"/>
        <v>32.484000000000002</v>
      </c>
      <c r="BH54" s="107">
        <f t="shared" si="13"/>
        <v>21.283000000000001</v>
      </c>
      <c r="BI54" s="107">
        <f t="shared" si="13"/>
        <v>23.003</v>
      </c>
      <c r="BJ54" s="107">
        <f t="shared" si="13"/>
        <v>44.198999999999998</v>
      </c>
      <c r="BK54" s="107">
        <f t="shared" si="13"/>
        <v>41.094999999999999</v>
      </c>
      <c r="BL54" s="107">
        <f t="shared" si="13"/>
        <v>110.32899999999999</v>
      </c>
      <c r="BM54" s="107">
        <f t="shared" si="13"/>
        <v>165.76400000000001</v>
      </c>
      <c r="BN54" s="107">
        <f t="shared" si="13"/>
        <v>100.384</v>
      </c>
      <c r="BO54" s="107">
        <f t="shared" ref="BO54:CX54" si="14">BO18+BO28+BO42</f>
        <v>23.108000000000001</v>
      </c>
      <c r="BP54" s="107">
        <f t="shared" si="14"/>
        <v>35.629999999999995</v>
      </c>
      <c r="BQ54" s="107">
        <f t="shared" si="14"/>
        <v>114.75900000000001</v>
      </c>
      <c r="BR54" s="107">
        <f t="shared" si="14"/>
        <v>74.061000000000007</v>
      </c>
      <c r="BS54" s="107">
        <f t="shared" si="14"/>
        <v>73.739000000000004</v>
      </c>
      <c r="BT54" s="107">
        <f t="shared" si="14"/>
        <v>73.50500000000001</v>
      </c>
      <c r="BU54" s="107">
        <f t="shared" si="14"/>
        <v>73.512</v>
      </c>
      <c r="BV54" s="107">
        <f t="shared" si="14"/>
        <v>20.231999999999999</v>
      </c>
      <c r="BW54" s="107">
        <f t="shared" si="14"/>
        <v>14.323</v>
      </c>
      <c r="BX54" s="107">
        <f t="shared" si="14"/>
        <v>95.35</v>
      </c>
      <c r="BY54" s="107">
        <f t="shared" si="14"/>
        <v>32.501000000000005</v>
      </c>
      <c r="BZ54" s="107">
        <f t="shared" si="14"/>
        <v>68.210000000000008</v>
      </c>
      <c r="CA54" s="107">
        <f t="shared" si="14"/>
        <v>64.808999999999997</v>
      </c>
      <c r="CB54" s="107">
        <f t="shared" si="14"/>
        <v>39.783000000000001</v>
      </c>
      <c r="CC54" s="107">
        <f t="shared" si="14"/>
        <v>38.003</v>
      </c>
      <c r="CD54" s="107">
        <f t="shared" si="14"/>
        <v>13.420999999999999</v>
      </c>
      <c r="CE54" s="107">
        <f t="shared" si="14"/>
        <v>6.6210000000000004</v>
      </c>
      <c r="CF54" s="107">
        <f t="shared" si="14"/>
        <v>13.012</v>
      </c>
      <c r="CG54" s="107">
        <f t="shared" si="14"/>
        <v>12.448</v>
      </c>
      <c r="CH54" s="107">
        <f t="shared" si="14"/>
        <v>14.935</v>
      </c>
      <c r="CI54" s="107">
        <f t="shared" si="14"/>
        <v>14.169</v>
      </c>
      <c r="CJ54" s="107">
        <f t="shared" si="14"/>
        <v>13.738</v>
      </c>
      <c r="CK54" s="107">
        <f t="shared" si="14"/>
        <v>14.584</v>
      </c>
      <c r="CL54" s="107">
        <f t="shared" si="14"/>
        <v>95.727000000000004</v>
      </c>
      <c r="CM54" s="107">
        <f t="shared" si="14"/>
        <v>94.466000000000008</v>
      </c>
      <c r="CN54" s="107">
        <f t="shared" si="14"/>
        <v>98.905000000000001</v>
      </c>
      <c r="CO54" s="107">
        <f t="shared" si="14"/>
        <v>113.056</v>
      </c>
      <c r="CP54" s="107">
        <f t="shared" si="14"/>
        <v>58.736000000000004</v>
      </c>
      <c r="CQ54" s="107">
        <f t="shared" si="14"/>
        <v>58.710999999999999</v>
      </c>
      <c r="CR54" s="107">
        <f t="shared" si="14"/>
        <v>67.489000000000004</v>
      </c>
      <c r="CS54" s="107">
        <f t="shared" si="14"/>
        <v>87.489000000000004</v>
      </c>
      <c r="CT54" s="108">
        <f t="shared" si="14"/>
        <v>0</v>
      </c>
      <c r="CU54" s="108">
        <f t="shared" si="14"/>
        <v>0</v>
      </c>
      <c r="CV54" s="108">
        <f t="shared" si="14"/>
        <v>0</v>
      </c>
      <c r="CW54" s="109">
        <f t="shared" si="14"/>
        <v>0</v>
      </c>
      <c r="CX54" s="126">
        <f t="shared" si="14"/>
        <v>589.94324999999992</v>
      </c>
    </row>
  </sheetData>
  <mergeCells count="35">
    <mergeCell ref="B29:CX29"/>
    <mergeCell ref="B30:CW30"/>
    <mergeCell ref="B35:CX35"/>
    <mergeCell ref="B36:CX36"/>
    <mergeCell ref="B44:CX44"/>
    <mergeCell ref="CT2:CW2"/>
    <mergeCell ref="B4:CX4"/>
    <mergeCell ref="B7:CX7"/>
    <mergeCell ref="B10:CW10"/>
    <mergeCell ref="B19:CX19"/>
    <mergeCell ref="B20:CW20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conditionalFormatting sqref="B8:CW8">
    <cfRule type="cellIs" dxfId="1" priority="1" operator="greaterThan">
      <formula>1500</formula>
    </cfRule>
  </conditionalFormatting>
  <pageMargins left="0.11811023622047245" right="0.11811023622047245" top="0.35433070866141736" bottom="0.31496062992125984" header="0.19685039370078741" footer="0.19685039370078741"/>
  <pageSetup paperSize="9" scale="41" fitToWidth="4" fitToHeight="4" orientation="landscape" horizontalDpi="300" verticalDpi="300" r:id="rId1"/>
  <headerFooter>
    <oddHeader>&amp;L&amp;12&amp;K000000&amp;A</oddHeader>
    <oddFooter>&amp;R&amp;12&amp;D,&amp;T</oddFooter>
  </headerFooter>
  <colBreaks count="3" manualBreakCount="3">
    <brk id="25" max="53" man="1"/>
    <brk id="49" max="53" man="1"/>
    <brk id="73" max="5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0"/>
  <dimension ref="A1:CX54"/>
  <sheetViews>
    <sheetView showGridLines="0" zoomScale="60" zoomScaleNormal="60" workbookViewId="0">
      <pane xSplit="1" ySplit="3" topLeftCell="B4" activePane="bottomRight" state="frozen"/>
      <selection sqref="A1:XFD1048576"/>
      <selection pane="topRight" sqref="A1:XFD1048576"/>
      <selection pane="bottomLeft" sqref="A1:XFD1048576"/>
      <selection pane="bottomRight" activeCell="CO11" sqref="CO11"/>
    </sheetView>
  </sheetViews>
  <sheetFormatPr defaultColWidth="9.140625" defaultRowHeight="14.25" x14ac:dyDescent="0.2"/>
  <cols>
    <col min="1" max="1" width="42.140625" style="5" customWidth="1"/>
    <col min="2" max="97" width="8.7109375" style="5" customWidth="1"/>
    <col min="98" max="101" width="8.7109375" style="5" hidden="1" customWidth="1"/>
    <col min="102" max="102" width="18.7109375" style="5" customWidth="1"/>
    <col min="103" max="16384" width="9.140625" style="5"/>
  </cols>
  <sheetData>
    <row r="1" spans="1:102" ht="39.950000000000003" customHeight="1" thickBot="1" x14ac:dyDescent="0.25">
      <c r="A1" s="1" t="s">
        <v>55</v>
      </c>
      <c r="B1" s="2"/>
      <c r="C1" s="2" t="s">
        <v>0</v>
      </c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6"/>
      <c r="CR1" s="6"/>
      <c r="CS1" s="6"/>
      <c r="CT1" s="6"/>
      <c r="CU1" s="6"/>
      <c r="CV1" s="6"/>
      <c r="CW1" s="6"/>
      <c r="CX1" s="6"/>
    </row>
    <row r="2" spans="1:102" ht="25.15" customHeight="1" thickBot="1" x14ac:dyDescent="0.25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127"/>
    </row>
    <row r="3" spans="1:102" ht="30" customHeight="1" thickBot="1" x14ac:dyDescent="0.25">
      <c r="A3" s="10">
        <v>46256</v>
      </c>
      <c r="B3" s="11"/>
      <c r="C3" s="12"/>
      <c r="D3" s="12"/>
      <c r="E3" s="13"/>
      <c r="F3" s="14"/>
      <c r="G3" s="12"/>
      <c r="H3" s="12"/>
      <c r="I3" s="15"/>
      <c r="J3" s="14"/>
      <c r="K3" s="12"/>
      <c r="L3" s="12"/>
      <c r="M3" s="15"/>
      <c r="N3" s="14"/>
      <c r="O3" s="12"/>
      <c r="P3" s="12"/>
      <c r="Q3" s="15"/>
      <c r="R3" s="14"/>
      <c r="S3" s="12"/>
      <c r="T3" s="12"/>
      <c r="U3" s="15"/>
      <c r="V3" s="14"/>
      <c r="W3" s="12"/>
      <c r="X3" s="12"/>
      <c r="Y3" s="15"/>
      <c r="Z3" s="14"/>
      <c r="AA3" s="12"/>
      <c r="AB3" s="12"/>
      <c r="AC3" s="15"/>
      <c r="AD3" s="14"/>
      <c r="AE3" s="12"/>
      <c r="AF3" s="12"/>
      <c r="AG3" s="15"/>
      <c r="AH3" s="14"/>
      <c r="AI3" s="12"/>
      <c r="AJ3" s="12"/>
      <c r="AK3" s="15"/>
      <c r="AL3" s="14"/>
      <c r="AM3" s="12"/>
      <c r="AN3" s="12"/>
      <c r="AO3" s="15"/>
      <c r="AP3" s="14"/>
      <c r="AQ3" s="12"/>
      <c r="AR3" s="12"/>
      <c r="AS3" s="15"/>
      <c r="AT3" s="14"/>
      <c r="AU3" s="12"/>
      <c r="AV3" s="12"/>
      <c r="AW3" s="15"/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28" t="s">
        <v>1</v>
      </c>
    </row>
    <row r="4" spans="1:102" ht="30" customHeight="1" thickBot="1" x14ac:dyDescent="0.25">
      <c r="A4" s="19" t="s">
        <v>40</v>
      </c>
      <c r="B4" s="20">
        <v>101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2" ht="24.95" customHeight="1" x14ac:dyDescent="0.2">
      <c r="A5" s="23" t="s">
        <v>3</v>
      </c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5"/>
      <c r="AS5" s="25"/>
      <c r="AT5" s="25"/>
      <c r="AU5" s="25"/>
      <c r="AV5" s="25"/>
      <c r="AW5" s="25"/>
      <c r="AX5" s="25">
        <v>15.739000000000001</v>
      </c>
      <c r="AY5" s="25">
        <v>17.456</v>
      </c>
      <c r="AZ5" s="25">
        <v>17.995999999999999</v>
      </c>
      <c r="BA5" s="25">
        <v>17.702999999999999</v>
      </c>
      <c r="BB5" s="25">
        <v>23.295999999999999</v>
      </c>
      <c r="BC5" s="25">
        <v>25.116</v>
      </c>
      <c r="BD5" s="25">
        <v>23.923999999999999</v>
      </c>
      <c r="BE5" s="25">
        <v>37.396000000000001</v>
      </c>
      <c r="BF5" s="25">
        <v>23.562000000000001</v>
      </c>
      <c r="BG5" s="25">
        <v>32.484000000000002</v>
      </c>
      <c r="BH5" s="25">
        <v>21.283000000000001</v>
      </c>
      <c r="BI5" s="25">
        <v>23.003</v>
      </c>
      <c r="BJ5" s="25">
        <v>44.158999999999999</v>
      </c>
      <c r="BK5" s="25">
        <v>41.094999999999999</v>
      </c>
      <c r="BL5" s="25">
        <v>110.31699999999999</v>
      </c>
      <c r="BM5" s="25">
        <v>165.77</v>
      </c>
      <c r="BN5" s="25">
        <v>100.354</v>
      </c>
      <c r="BO5" s="25">
        <v>23.108000000000001</v>
      </c>
      <c r="BP5" s="25">
        <v>35.667999999999999</v>
      </c>
      <c r="BQ5" s="25">
        <v>114.79</v>
      </c>
      <c r="BR5" s="25">
        <v>74.144999999999996</v>
      </c>
      <c r="BS5" s="25">
        <v>73.786000000000001</v>
      </c>
      <c r="BT5" s="25">
        <v>73.552000000000007</v>
      </c>
      <c r="BU5" s="25">
        <v>73.558999999999997</v>
      </c>
      <c r="BV5" s="25">
        <v>20.202999999999999</v>
      </c>
      <c r="BW5" s="25">
        <v>14.353</v>
      </c>
      <c r="BX5" s="25">
        <v>95.385999999999996</v>
      </c>
      <c r="BY5" s="25">
        <v>32.524000000000001</v>
      </c>
      <c r="BZ5" s="25">
        <v>68.22</v>
      </c>
      <c r="CA5" s="25">
        <v>64.790000000000006</v>
      </c>
      <c r="CB5" s="25">
        <v>39.79</v>
      </c>
      <c r="CC5" s="25">
        <v>38.011000000000003</v>
      </c>
      <c r="CD5" s="25">
        <v>13.420999999999999</v>
      </c>
      <c r="CE5" s="25">
        <v>6.6210000000000004</v>
      </c>
      <c r="CF5" s="25">
        <v>13.012</v>
      </c>
      <c r="CG5" s="25">
        <v>12.448</v>
      </c>
      <c r="CH5" s="25">
        <v>14.949</v>
      </c>
      <c r="CI5" s="25">
        <v>14.183</v>
      </c>
      <c r="CJ5" s="25">
        <v>13.752000000000001</v>
      </c>
      <c r="CK5" s="25">
        <v>14.598000000000001</v>
      </c>
      <c r="CL5" s="25">
        <v>95.727000000000004</v>
      </c>
      <c r="CM5" s="25">
        <v>94.447000000000003</v>
      </c>
      <c r="CN5" s="25">
        <v>98.887</v>
      </c>
      <c r="CO5" s="25">
        <v>113.029</v>
      </c>
      <c r="CP5" s="25">
        <v>58.762</v>
      </c>
      <c r="CQ5" s="25">
        <v>58.76</v>
      </c>
      <c r="CR5" s="25">
        <v>67.462999999999994</v>
      </c>
      <c r="CS5" s="25">
        <v>87.489000000000004</v>
      </c>
      <c r="CT5" s="26"/>
      <c r="CU5" s="26"/>
      <c r="CV5" s="26"/>
      <c r="CW5" s="27"/>
      <c r="CX5" s="28">
        <f t="array" ref="CX5">SUMPRODUCT(B5:CW5*0.25)</f>
        <v>590.02150000000017</v>
      </c>
    </row>
    <row r="6" spans="1:102" ht="24.95" customHeight="1" thickBot="1" x14ac:dyDescent="0.25">
      <c r="A6" s="29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2" ht="30" customHeight="1" thickBot="1" x14ac:dyDescent="0.25">
      <c r="A7" s="19" t="s">
        <v>4</v>
      </c>
      <c r="B7" s="20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2"/>
    </row>
    <row r="8" spans="1:102" ht="24.95" customHeight="1" x14ac:dyDescent="0.2">
      <c r="A8" s="35" t="s">
        <v>5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7"/>
      <c r="AO8" s="37"/>
      <c r="AP8" s="37"/>
      <c r="AQ8" s="37"/>
      <c r="AR8" s="37"/>
      <c r="AS8" s="37"/>
      <c r="AT8" s="37"/>
      <c r="AU8" s="37"/>
      <c r="AV8" s="37"/>
      <c r="AW8" s="37"/>
      <c r="AX8" s="37">
        <v>3.02</v>
      </c>
      <c r="AY8" s="37">
        <v>3.58</v>
      </c>
      <c r="AZ8" s="37">
        <v>5.0999999999999996</v>
      </c>
      <c r="BA8" s="37">
        <v>5.1100000000000003</v>
      </c>
      <c r="BB8" s="37">
        <v>7.67</v>
      </c>
      <c r="BC8" s="37">
        <v>8.43</v>
      </c>
      <c r="BD8" s="37">
        <v>8.43</v>
      </c>
      <c r="BE8" s="37">
        <v>10.24</v>
      </c>
      <c r="BF8" s="37">
        <v>9.1999999999999993</v>
      </c>
      <c r="BG8" s="37">
        <v>9.1999999999999993</v>
      </c>
      <c r="BH8" s="37">
        <v>9.1999999999999993</v>
      </c>
      <c r="BI8" s="37">
        <v>10.27</v>
      </c>
      <c r="BJ8" s="37">
        <v>15.99</v>
      </c>
      <c r="BK8" s="37">
        <v>14.8</v>
      </c>
      <c r="BL8" s="37">
        <v>19.43</v>
      </c>
      <c r="BM8" s="37">
        <v>24.74</v>
      </c>
      <c r="BN8" s="37">
        <v>14.32</v>
      </c>
      <c r="BO8" s="37">
        <v>65.19</v>
      </c>
      <c r="BP8" s="37">
        <v>91.2</v>
      </c>
      <c r="BQ8" s="37">
        <v>140</v>
      </c>
      <c r="BR8" s="37">
        <v>99.46</v>
      </c>
      <c r="BS8" s="37">
        <v>137.81</v>
      </c>
      <c r="BT8" s="37">
        <v>185.8</v>
      </c>
      <c r="BU8" s="37">
        <v>191.2</v>
      </c>
      <c r="BV8" s="37">
        <v>196.88</v>
      </c>
      <c r="BW8" s="37">
        <v>195</v>
      </c>
      <c r="BX8" s="37">
        <v>213.31</v>
      </c>
      <c r="BY8" s="37">
        <v>206.18</v>
      </c>
      <c r="BZ8" s="37">
        <v>210.09</v>
      </c>
      <c r="CA8" s="37">
        <v>209.25</v>
      </c>
      <c r="CB8" s="37">
        <v>237.56</v>
      </c>
      <c r="CC8" s="37">
        <v>231.33</v>
      </c>
      <c r="CD8" s="37">
        <v>212.97</v>
      </c>
      <c r="CE8" s="37">
        <v>219.78</v>
      </c>
      <c r="CF8" s="37">
        <v>217.7</v>
      </c>
      <c r="CG8" s="37">
        <v>205.73</v>
      </c>
      <c r="CH8" s="37">
        <v>203.25</v>
      </c>
      <c r="CI8" s="37">
        <v>207.56</v>
      </c>
      <c r="CJ8" s="37">
        <v>201.19</v>
      </c>
      <c r="CK8" s="37">
        <v>203.12</v>
      </c>
      <c r="CL8" s="37">
        <v>207.24</v>
      </c>
      <c r="CM8" s="37">
        <v>204.29</v>
      </c>
      <c r="CN8" s="37">
        <v>204.37</v>
      </c>
      <c r="CO8" s="37">
        <v>199.85</v>
      </c>
      <c r="CP8" s="37">
        <v>196.28</v>
      </c>
      <c r="CQ8" s="37">
        <v>195.4</v>
      </c>
      <c r="CR8" s="37">
        <v>199.8</v>
      </c>
      <c r="CS8" s="37">
        <v>195.8</v>
      </c>
      <c r="CT8" s="38"/>
      <c r="CU8" s="38"/>
      <c r="CV8" s="38"/>
      <c r="CW8" s="39"/>
      <c r="CX8" s="40">
        <f>IF(SUM(B8:CW8)&lt;&gt;0,AVERAGEIF(B8:CW8,"&lt;&gt;"""),"")</f>
        <v>126.31916666666665</v>
      </c>
    </row>
    <row r="9" spans="1:102" ht="24.95" customHeight="1" thickBot="1" x14ac:dyDescent="0.25">
      <c r="A9" s="41" t="s">
        <v>6</v>
      </c>
      <c r="B9" s="42"/>
      <c r="C9" s="43"/>
      <c r="D9" s="43"/>
      <c r="E9" s="43"/>
      <c r="F9" s="43"/>
      <c r="G9" s="43"/>
      <c r="H9" s="43"/>
      <c r="I9" s="43"/>
      <c r="J9" s="43"/>
      <c r="K9" s="43"/>
      <c r="L9" s="43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  <c r="AA9" s="43"/>
      <c r="AB9" s="43"/>
      <c r="AC9" s="43"/>
      <c r="AD9" s="43"/>
      <c r="AE9" s="43"/>
      <c r="AF9" s="43"/>
      <c r="AG9" s="43"/>
      <c r="AH9" s="43"/>
      <c r="AI9" s="43"/>
      <c r="AJ9" s="43"/>
      <c r="AK9" s="43"/>
      <c r="AL9" s="43"/>
      <c r="AM9" s="43"/>
      <c r="AN9" s="43"/>
      <c r="AO9" s="43"/>
      <c r="AP9" s="43"/>
      <c r="AQ9" s="43"/>
      <c r="AR9" s="43"/>
      <c r="AS9" s="43"/>
      <c r="AT9" s="43"/>
      <c r="AU9" s="43"/>
      <c r="AV9" s="43"/>
      <c r="AW9" s="43"/>
      <c r="AX9" s="43">
        <v>4.2024999999999997</v>
      </c>
      <c r="AY9" s="43">
        <v>4.2024999999999997</v>
      </c>
      <c r="AZ9" s="43">
        <v>4.2024999999999997</v>
      </c>
      <c r="BA9" s="43">
        <v>4.2024999999999997</v>
      </c>
      <c r="BB9" s="43">
        <v>8.6925000000000008</v>
      </c>
      <c r="BC9" s="43">
        <v>8.6925000000000008</v>
      </c>
      <c r="BD9" s="43">
        <v>8.6925000000000008</v>
      </c>
      <c r="BE9" s="43">
        <v>8.6925000000000008</v>
      </c>
      <c r="BF9" s="43">
        <v>9.4674999999999994</v>
      </c>
      <c r="BG9" s="43">
        <v>9.4674999999999994</v>
      </c>
      <c r="BH9" s="43">
        <v>9.4674999999999994</v>
      </c>
      <c r="BI9" s="43">
        <v>9.4674999999999994</v>
      </c>
      <c r="BJ9" s="43">
        <v>18.739999999999998</v>
      </c>
      <c r="BK9" s="43">
        <v>18.739999999999998</v>
      </c>
      <c r="BL9" s="43">
        <v>18.739999999999998</v>
      </c>
      <c r="BM9" s="43">
        <v>18.739999999999998</v>
      </c>
      <c r="BN9" s="43">
        <v>77.677499999999995</v>
      </c>
      <c r="BO9" s="43">
        <v>77.677499999999995</v>
      </c>
      <c r="BP9" s="43">
        <v>77.677499999999995</v>
      </c>
      <c r="BQ9" s="43">
        <v>77.677499999999995</v>
      </c>
      <c r="BR9" s="43">
        <v>153.5675</v>
      </c>
      <c r="BS9" s="43">
        <v>153.5675</v>
      </c>
      <c r="BT9" s="43">
        <v>153.5675</v>
      </c>
      <c r="BU9" s="43">
        <v>153.5675</v>
      </c>
      <c r="BV9" s="43">
        <v>202.8425</v>
      </c>
      <c r="BW9" s="43">
        <v>202.8425</v>
      </c>
      <c r="BX9" s="43">
        <v>202.8425</v>
      </c>
      <c r="BY9" s="43">
        <v>202.8425</v>
      </c>
      <c r="BZ9" s="43">
        <v>222.0575</v>
      </c>
      <c r="CA9" s="43">
        <v>222.0575</v>
      </c>
      <c r="CB9" s="43">
        <v>222.0575</v>
      </c>
      <c r="CC9" s="43">
        <v>222.0575</v>
      </c>
      <c r="CD9" s="43">
        <v>214.04499999999999</v>
      </c>
      <c r="CE9" s="43">
        <v>214.04499999999999</v>
      </c>
      <c r="CF9" s="43">
        <v>214.04499999999999</v>
      </c>
      <c r="CG9" s="43">
        <v>214.04499999999999</v>
      </c>
      <c r="CH9" s="43">
        <v>203.78</v>
      </c>
      <c r="CI9" s="43">
        <v>203.78</v>
      </c>
      <c r="CJ9" s="43">
        <v>203.78</v>
      </c>
      <c r="CK9" s="43">
        <v>203.78</v>
      </c>
      <c r="CL9" s="43">
        <v>203.9375</v>
      </c>
      <c r="CM9" s="43">
        <v>203.9375</v>
      </c>
      <c r="CN9" s="43">
        <v>203.9375</v>
      </c>
      <c r="CO9" s="43">
        <v>203.9375</v>
      </c>
      <c r="CP9" s="43">
        <v>196.82</v>
      </c>
      <c r="CQ9" s="43">
        <v>196.82</v>
      </c>
      <c r="CR9" s="43">
        <v>196.82</v>
      </c>
      <c r="CS9" s="43">
        <v>196.82</v>
      </c>
      <c r="CT9" s="44"/>
      <c r="CU9" s="44"/>
      <c r="CV9" s="44"/>
      <c r="CW9" s="45"/>
      <c r="CX9" s="46">
        <f>IF(SUM(B9:CW9)&lt;&gt;0,AVERAGEIF(B9:CW9,"&lt;&gt;"""),"")</f>
        <v>126.31916666666665</v>
      </c>
    </row>
    <row r="10" spans="1:102" ht="30" customHeight="1" thickBot="1" x14ac:dyDescent="0.25">
      <c r="A10" s="47" t="s">
        <v>7</v>
      </c>
      <c r="B10" s="48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  <c r="AT10" s="49"/>
      <c r="AU10" s="49"/>
      <c r="AV10" s="49"/>
      <c r="AW10" s="49"/>
      <c r="AX10" s="49"/>
      <c r="AY10" s="49"/>
      <c r="AZ10" s="49"/>
      <c r="BA10" s="49"/>
      <c r="BB10" s="49"/>
      <c r="BC10" s="49"/>
      <c r="BD10" s="49"/>
      <c r="BE10" s="49"/>
      <c r="BF10" s="49"/>
      <c r="BG10" s="49"/>
      <c r="BH10" s="49"/>
      <c r="BI10" s="49"/>
      <c r="BJ10" s="49"/>
      <c r="BK10" s="49"/>
      <c r="BL10" s="49"/>
      <c r="BM10" s="49"/>
      <c r="BN10" s="49"/>
      <c r="BO10" s="49"/>
      <c r="BP10" s="49"/>
      <c r="BQ10" s="49"/>
      <c r="BR10" s="49"/>
      <c r="BS10" s="49"/>
      <c r="BT10" s="49"/>
      <c r="BU10" s="49"/>
      <c r="BV10" s="49"/>
      <c r="BW10" s="49"/>
      <c r="BX10" s="49"/>
      <c r="BY10" s="49"/>
      <c r="BZ10" s="49"/>
      <c r="CA10" s="49"/>
      <c r="CB10" s="49"/>
      <c r="CC10" s="49"/>
      <c r="CD10" s="49"/>
      <c r="CE10" s="49"/>
      <c r="CF10" s="49"/>
      <c r="CG10" s="49"/>
      <c r="CH10" s="49"/>
      <c r="CI10" s="49"/>
      <c r="CJ10" s="49"/>
      <c r="CK10" s="49"/>
      <c r="CL10" s="49"/>
      <c r="CM10" s="49"/>
      <c r="CN10" s="49"/>
      <c r="CO10" s="49"/>
      <c r="CP10" s="49"/>
      <c r="CQ10" s="49"/>
      <c r="CR10" s="49"/>
      <c r="CS10" s="49"/>
      <c r="CT10" s="49"/>
      <c r="CU10" s="49"/>
      <c r="CV10" s="49"/>
      <c r="CW10" s="50"/>
      <c r="CX10" s="18" t="s">
        <v>1</v>
      </c>
    </row>
    <row r="11" spans="1:102" ht="24.95" customHeight="1" x14ac:dyDescent="0.2">
      <c r="A11" s="51" t="s">
        <v>8</v>
      </c>
      <c r="B11" s="52"/>
      <c r="C11" s="53"/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  <c r="AJ11" s="53"/>
      <c r="AK11" s="53"/>
      <c r="AL11" s="53"/>
      <c r="AM11" s="53"/>
      <c r="AN11" s="53"/>
      <c r="AO11" s="53"/>
      <c r="AP11" s="53"/>
      <c r="AQ11" s="53"/>
      <c r="AR11" s="53"/>
      <c r="AS11" s="53"/>
      <c r="AT11" s="53"/>
      <c r="AU11" s="53"/>
      <c r="AV11" s="53"/>
      <c r="AW11" s="53"/>
      <c r="AX11" s="53"/>
      <c r="AY11" s="53"/>
      <c r="AZ11" s="53"/>
      <c r="BA11" s="53"/>
      <c r="BB11" s="53"/>
      <c r="BC11" s="53"/>
      <c r="BD11" s="53"/>
      <c r="BE11" s="53"/>
      <c r="BF11" s="53"/>
      <c r="BG11" s="53"/>
      <c r="BH11" s="53"/>
      <c r="BI11" s="53"/>
      <c r="BJ11" s="53"/>
      <c r="BK11" s="53"/>
      <c r="BL11" s="53"/>
      <c r="BM11" s="53"/>
      <c r="BN11" s="53"/>
      <c r="BO11" s="53">
        <v>7.6589999999999998</v>
      </c>
      <c r="BP11" s="53"/>
      <c r="BQ11" s="53"/>
      <c r="BR11" s="53"/>
      <c r="BS11" s="53"/>
      <c r="BT11" s="53"/>
      <c r="BU11" s="53"/>
      <c r="BV11" s="53"/>
      <c r="BW11" s="53"/>
      <c r="BX11" s="53"/>
      <c r="BY11" s="53"/>
      <c r="BZ11" s="53"/>
      <c r="CA11" s="53"/>
      <c r="CB11" s="53"/>
      <c r="CC11" s="53"/>
      <c r="CD11" s="53"/>
      <c r="CE11" s="53"/>
      <c r="CF11" s="53"/>
      <c r="CG11" s="53"/>
      <c r="CH11" s="53"/>
      <c r="CI11" s="53"/>
      <c r="CJ11" s="53"/>
      <c r="CK11" s="53"/>
      <c r="CL11" s="53"/>
      <c r="CM11" s="53"/>
      <c r="CN11" s="53"/>
      <c r="CO11" s="53"/>
      <c r="CP11" s="53"/>
      <c r="CQ11" s="53"/>
      <c r="CR11" s="53"/>
      <c r="CS11" s="53"/>
      <c r="CT11" s="54"/>
      <c r="CU11" s="54"/>
      <c r="CV11" s="54"/>
      <c r="CW11" s="55"/>
      <c r="CX11" s="56">
        <f t="array" ref="CX11">SUMPRODUCT(B11:CW11*0.25)</f>
        <v>1.91475</v>
      </c>
    </row>
    <row r="12" spans="1:102" ht="24.95" customHeight="1" x14ac:dyDescent="0.2">
      <c r="A12" s="57" t="s">
        <v>9</v>
      </c>
      <c r="B12" s="58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59"/>
      <c r="AO12" s="59"/>
      <c r="AP12" s="59"/>
      <c r="AQ12" s="59"/>
      <c r="AR12" s="59"/>
      <c r="AS12" s="59"/>
      <c r="AT12" s="59"/>
      <c r="AU12" s="59"/>
      <c r="AV12" s="59"/>
      <c r="AW12" s="59"/>
      <c r="AX12" s="59"/>
      <c r="AY12" s="59"/>
      <c r="AZ12" s="59"/>
      <c r="BA12" s="59"/>
      <c r="BB12" s="59"/>
      <c r="BC12" s="59"/>
      <c r="BD12" s="59"/>
      <c r="BE12" s="59"/>
      <c r="BF12" s="59"/>
      <c r="BG12" s="59"/>
      <c r="BH12" s="59"/>
      <c r="BI12" s="59"/>
      <c r="BJ12" s="59"/>
      <c r="BK12" s="59"/>
      <c r="BL12" s="59"/>
      <c r="BM12" s="59"/>
      <c r="BN12" s="59"/>
      <c r="BO12" s="59"/>
      <c r="BP12" s="59"/>
      <c r="BQ12" s="59"/>
      <c r="BR12" s="59"/>
      <c r="BS12" s="59"/>
      <c r="BT12" s="59"/>
      <c r="BU12" s="59"/>
      <c r="BV12" s="59"/>
      <c r="BW12" s="59"/>
      <c r="BX12" s="59"/>
      <c r="BY12" s="59"/>
      <c r="BZ12" s="59"/>
      <c r="CA12" s="59"/>
      <c r="CB12" s="59"/>
      <c r="CC12" s="59"/>
      <c r="CD12" s="59"/>
      <c r="CE12" s="59"/>
      <c r="CF12" s="59"/>
      <c r="CG12" s="59"/>
      <c r="CH12" s="59"/>
      <c r="CI12" s="59"/>
      <c r="CJ12" s="59"/>
      <c r="CK12" s="59"/>
      <c r="CL12" s="59"/>
      <c r="CM12" s="59"/>
      <c r="CN12" s="59"/>
      <c r="CO12" s="59"/>
      <c r="CP12" s="59"/>
      <c r="CQ12" s="59"/>
      <c r="CR12" s="59"/>
      <c r="CS12" s="59"/>
      <c r="CT12" s="60"/>
      <c r="CU12" s="60"/>
      <c r="CV12" s="60"/>
      <c r="CW12" s="61"/>
      <c r="CX12" s="62">
        <f t="array" ref="CX12">SUMPRODUCT(B12:CW12*0.25)</f>
        <v>0</v>
      </c>
    </row>
    <row r="13" spans="1:102" ht="24.95" customHeight="1" x14ac:dyDescent="0.2">
      <c r="A13" s="63" t="s">
        <v>10</v>
      </c>
      <c r="B13" s="64"/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/>
      <c r="P13" s="65"/>
      <c r="Q13" s="65"/>
      <c r="R13" s="65"/>
      <c r="S13" s="65"/>
      <c r="T13" s="65"/>
      <c r="U13" s="65"/>
      <c r="V13" s="65"/>
      <c r="W13" s="65"/>
      <c r="X13" s="65"/>
      <c r="Y13" s="65"/>
      <c r="Z13" s="65"/>
      <c r="AA13" s="65"/>
      <c r="AB13" s="65"/>
      <c r="AC13" s="65"/>
      <c r="AD13" s="65"/>
      <c r="AE13" s="65"/>
      <c r="AF13" s="65"/>
      <c r="AG13" s="65"/>
      <c r="AH13" s="65"/>
      <c r="AI13" s="65"/>
      <c r="AJ13" s="65"/>
      <c r="AK13" s="65"/>
      <c r="AL13" s="65"/>
      <c r="AM13" s="65"/>
      <c r="AN13" s="65"/>
      <c r="AO13" s="65"/>
      <c r="AP13" s="65"/>
      <c r="AQ13" s="65"/>
      <c r="AR13" s="65"/>
      <c r="AS13" s="65"/>
      <c r="AT13" s="65"/>
      <c r="AU13" s="65"/>
      <c r="AV13" s="65"/>
      <c r="AW13" s="65"/>
      <c r="AX13" s="65"/>
      <c r="AY13" s="65"/>
      <c r="AZ13" s="65"/>
      <c r="BA13" s="65"/>
      <c r="BB13" s="65"/>
      <c r="BC13" s="65"/>
      <c r="BD13" s="65"/>
      <c r="BE13" s="65"/>
      <c r="BF13" s="65"/>
      <c r="BG13" s="65"/>
      <c r="BH13" s="65"/>
      <c r="BI13" s="65"/>
      <c r="BJ13" s="65">
        <v>31.228000000000002</v>
      </c>
      <c r="BK13" s="65">
        <v>20.169</v>
      </c>
      <c r="BL13" s="65">
        <v>87.212999999999994</v>
      </c>
      <c r="BM13" s="65">
        <v>141.16499999999999</v>
      </c>
      <c r="BN13" s="65">
        <v>8.5</v>
      </c>
      <c r="BO13" s="65"/>
      <c r="BP13" s="65"/>
      <c r="BQ13" s="65"/>
      <c r="BR13" s="65"/>
      <c r="BS13" s="65"/>
      <c r="BT13" s="65">
        <v>12.362</v>
      </c>
      <c r="BU13" s="65">
        <v>23.663</v>
      </c>
      <c r="BV13" s="65"/>
      <c r="BW13" s="65"/>
      <c r="BX13" s="65">
        <v>92.188000000000002</v>
      </c>
      <c r="BY13" s="65">
        <v>17.023</v>
      </c>
      <c r="BZ13" s="65"/>
      <c r="CA13" s="65"/>
      <c r="CB13" s="65"/>
      <c r="CC13" s="65"/>
      <c r="CD13" s="65"/>
      <c r="CE13" s="65">
        <v>1.2170000000000001</v>
      </c>
      <c r="CF13" s="65"/>
      <c r="CG13" s="65"/>
      <c r="CH13" s="65"/>
      <c r="CI13" s="65"/>
      <c r="CJ13" s="65"/>
      <c r="CK13" s="65"/>
      <c r="CL13" s="65"/>
      <c r="CM13" s="65"/>
      <c r="CN13" s="65"/>
      <c r="CO13" s="65"/>
      <c r="CP13" s="65"/>
      <c r="CQ13" s="65"/>
      <c r="CR13" s="65"/>
      <c r="CS13" s="65"/>
      <c r="CT13" s="66"/>
      <c r="CU13" s="66"/>
      <c r="CV13" s="66"/>
      <c r="CW13" s="67"/>
      <c r="CX13" s="68">
        <f t="array" ref="CX13">SUMPRODUCT(B13:CW13*0.25)</f>
        <v>108.682</v>
      </c>
    </row>
    <row r="14" spans="1:102" ht="24.95" customHeight="1" x14ac:dyDescent="0.2">
      <c r="A14" s="63" t="s">
        <v>11</v>
      </c>
      <c r="B14" s="64"/>
      <c r="C14" s="65"/>
      <c r="D14" s="65"/>
      <c r="E14" s="65"/>
      <c r="F14" s="65"/>
      <c r="G14" s="65"/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/>
      <c r="AA14" s="65"/>
      <c r="AB14" s="65"/>
      <c r="AC14" s="65"/>
      <c r="AD14" s="65"/>
      <c r="AE14" s="65"/>
      <c r="AF14" s="65"/>
      <c r="AG14" s="65"/>
      <c r="AH14" s="65"/>
      <c r="AI14" s="65"/>
      <c r="AJ14" s="65"/>
      <c r="AK14" s="65"/>
      <c r="AL14" s="65"/>
      <c r="AM14" s="65"/>
      <c r="AN14" s="65"/>
      <c r="AO14" s="65"/>
      <c r="AP14" s="65"/>
      <c r="AQ14" s="65"/>
      <c r="AR14" s="65"/>
      <c r="AS14" s="65"/>
      <c r="AT14" s="65"/>
      <c r="AU14" s="65"/>
      <c r="AV14" s="65"/>
      <c r="AW14" s="65"/>
      <c r="AX14" s="65"/>
      <c r="AY14" s="65"/>
      <c r="AZ14" s="65"/>
      <c r="BA14" s="65"/>
      <c r="BB14" s="65"/>
      <c r="BC14" s="65"/>
      <c r="BD14" s="65"/>
      <c r="BE14" s="65"/>
      <c r="BF14" s="65"/>
      <c r="BG14" s="65"/>
      <c r="BH14" s="65"/>
      <c r="BI14" s="65"/>
      <c r="BJ14" s="65"/>
      <c r="BK14" s="65"/>
      <c r="BL14" s="65"/>
      <c r="BM14" s="65"/>
      <c r="BN14" s="65"/>
      <c r="BO14" s="65"/>
      <c r="BP14" s="65"/>
      <c r="BQ14" s="65"/>
      <c r="BR14" s="65"/>
      <c r="BS14" s="65"/>
      <c r="BT14" s="65"/>
      <c r="BU14" s="65"/>
      <c r="BV14" s="65"/>
      <c r="BW14" s="65"/>
      <c r="BX14" s="65"/>
      <c r="BY14" s="65"/>
      <c r="BZ14" s="65"/>
      <c r="CA14" s="65"/>
      <c r="CB14" s="65"/>
      <c r="CC14" s="65"/>
      <c r="CD14" s="65"/>
      <c r="CE14" s="65"/>
      <c r="CF14" s="65"/>
      <c r="CG14" s="65"/>
      <c r="CH14" s="65"/>
      <c r="CI14" s="65"/>
      <c r="CJ14" s="65"/>
      <c r="CK14" s="65"/>
      <c r="CL14" s="65"/>
      <c r="CM14" s="65"/>
      <c r="CN14" s="65"/>
      <c r="CO14" s="65"/>
      <c r="CP14" s="65"/>
      <c r="CQ14" s="65"/>
      <c r="CR14" s="65"/>
      <c r="CS14" s="65"/>
      <c r="CT14" s="66"/>
      <c r="CU14" s="66"/>
      <c r="CV14" s="66"/>
      <c r="CW14" s="67"/>
      <c r="CX14" s="68">
        <f t="array" ref="CX14">SUMPRODUCT(B14:CW14*0.25)</f>
        <v>0</v>
      </c>
    </row>
    <row r="15" spans="1:102" ht="24.95" customHeight="1" x14ac:dyDescent="0.2">
      <c r="A15" s="69" t="s">
        <v>12</v>
      </c>
      <c r="B15" s="70"/>
      <c r="C15" s="71"/>
      <c r="D15" s="71"/>
      <c r="E15" s="71"/>
      <c r="F15" s="71"/>
      <c r="G15" s="71"/>
      <c r="H15" s="71"/>
      <c r="I15" s="71"/>
      <c r="J15" s="71"/>
      <c r="K15" s="71"/>
      <c r="L15" s="71"/>
      <c r="M15" s="71"/>
      <c r="N15" s="71"/>
      <c r="O15" s="71"/>
      <c r="P15" s="71"/>
      <c r="Q15" s="71"/>
      <c r="R15" s="71"/>
      <c r="S15" s="71"/>
      <c r="T15" s="71"/>
      <c r="U15" s="71"/>
      <c r="V15" s="71"/>
      <c r="W15" s="71"/>
      <c r="X15" s="71"/>
      <c r="Y15" s="71"/>
      <c r="Z15" s="71"/>
      <c r="AA15" s="71"/>
      <c r="AB15" s="71"/>
      <c r="AC15" s="71"/>
      <c r="AD15" s="71"/>
      <c r="AE15" s="71"/>
      <c r="AF15" s="71"/>
      <c r="AG15" s="71"/>
      <c r="AH15" s="71"/>
      <c r="AI15" s="71"/>
      <c r="AJ15" s="71"/>
      <c r="AK15" s="71"/>
      <c r="AL15" s="71"/>
      <c r="AM15" s="71"/>
      <c r="AN15" s="71"/>
      <c r="AO15" s="71"/>
      <c r="AP15" s="71"/>
      <c r="AQ15" s="71"/>
      <c r="AR15" s="71"/>
      <c r="AS15" s="71"/>
      <c r="AT15" s="71"/>
      <c r="AU15" s="71"/>
      <c r="AV15" s="71"/>
      <c r="AW15" s="71"/>
      <c r="AX15" s="71">
        <v>3.71</v>
      </c>
      <c r="AY15" s="71">
        <v>14.547000000000001</v>
      </c>
      <c r="AZ15" s="71">
        <v>14.465999999999999</v>
      </c>
      <c r="BA15" s="71">
        <v>15.057</v>
      </c>
      <c r="BB15" s="71">
        <v>14.627000000000001</v>
      </c>
      <c r="BC15" s="71">
        <v>3.3940000000000001</v>
      </c>
      <c r="BD15" s="71">
        <v>20.387</v>
      </c>
      <c r="BE15" s="71">
        <v>5.4889999999999999</v>
      </c>
      <c r="BF15" s="71">
        <v>1.732</v>
      </c>
      <c r="BG15" s="71">
        <v>10.118</v>
      </c>
      <c r="BH15" s="71">
        <v>2.5030000000000001</v>
      </c>
      <c r="BI15" s="71">
        <v>20.91</v>
      </c>
      <c r="BJ15" s="71">
        <v>11.662000000000001</v>
      </c>
      <c r="BK15" s="71">
        <v>18.777000000000001</v>
      </c>
      <c r="BL15" s="71">
        <v>22.347000000000001</v>
      </c>
      <c r="BM15" s="71">
        <v>24.283000000000001</v>
      </c>
      <c r="BN15" s="71">
        <v>33.786999999999999</v>
      </c>
      <c r="BO15" s="71">
        <v>3.2349999999999999</v>
      </c>
      <c r="BP15" s="71">
        <v>19.875</v>
      </c>
      <c r="BQ15" s="71">
        <v>34.417000000000002</v>
      </c>
      <c r="BR15" s="71">
        <v>25.018000000000001</v>
      </c>
      <c r="BS15" s="71">
        <v>14.048999999999999</v>
      </c>
      <c r="BT15" s="71">
        <v>32.345999999999997</v>
      </c>
      <c r="BU15" s="71">
        <v>33.588000000000001</v>
      </c>
      <c r="BV15" s="71">
        <v>7.274</v>
      </c>
      <c r="BW15" s="71">
        <v>7.0170000000000003</v>
      </c>
      <c r="BX15" s="71">
        <v>1.913</v>
      </c>
      <c r="BY15" s="71">
        <v>6.1040000000000001</v>
      </c>
      <c r="BZ15" s="71">
        <v>21.81</v>
      </c>
      <c r="CA15" s="71">
        <v>18.308</v>
      </c>
      <c r="CB15" s="71"/>
      <c r="CC15" s="71">
        <v>0.71199999999999997</v>
      </c>
      <c r="CD15" s="71">
        <v>6.4969999999999999</v>
      </c>
      <c r="CE15" s="71">
        <v>1.363</v>
      </c>
      <c r="CF15" s="71">
        <v>6.298</v>
      </c>
      <c r="CG15" s="71">
        <v>5.8570000000000002</v>
      </c>
      <c r="CH15" s="71">
        <v>6.0720000000000001</v>
      </c>
      <c r="CI15" s="71">
        <v>6.0350000000000001</v>
      </c>
      <c r="CJ15" s="71">
        <v>5.9989999999999997</v>
      </c>
      <c r="CK15" s="71">
        <v>6.02</v>
      </c>
      <c r="CL15" s="71">
        <v>24.2</v>
      </c>
      <c r="CM15" s="71">
        <v>22.161000000000001</v>
      </c>
      <c r="CN15" s="71">
        <v>19.53</v>
      </c>
      <c r="CO15" s="71">
        <v>18.481999999999999</v>
      </c>
      <c r="CP15" s="71">
        <v>24.728000000000002</v>
      </c>
      <c r="CQ15" s="71">
        <v>25.763999999999999</v>
      </c>
      <c r="CR15" s="71">
        <v>20.68</v>
      </c>
      <c r="CS15" s="71">
        <v>20.350000000000001</v>
      </c>
      <c r="CT15" s="72"/>
      <c r="CU15" s="72"/>
      <c r="CV15" s="72"/>
      <c r="CW15" s="73"/>
      <c r="CX15" s="74">
        <f t="array" ref="CX15">SUMPRODUCT(B15:CW15*0.25)</f>
        <v>170.87450000000001</v>
      </c>
    </row>
    <row r="16" spans="1:102" ht="24.95" customHeight="1" x14ac:dyDescent="0.2">
      <c r="A16" s="69" t="s">
        <v>13</v>
      </c>
      <c r="B16" s="70"/>
      <c r="C16" s="71"/>
      <c r="D16" s="71"/>
      <c r="E16" s="71"/>
      <c r="F16" s="71"/>
      <c r="G16" s="71"/>
      <c r="H16" s="71"/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1"/>
      <c r="X16" s="71"/>
      <c r="Y16" s="71"/>
      <c r="Z16" s="71"/>
      <c r="AA16" s="71"/>
      <c r="AB16" s="71"/>
      <c r="AC16" s="71"/>
      <c r="AD16" s="71"/>
      <c r="AE16" s="71"/>
      <c r="AF16" s="71"/>
      <c r="AG16" s="71"/>
      <c r="AH16" s="71"/>
      <c r="AI16" s="71"/>
      <c r="AJ16" s="71"/>
      <c r="AK16" s="71"/>
      <c r="AL16" s="71"/>
      <c r="AM16" s="71"/>
      <c r="AN16" s="71"/>
      <c r="AO16" s="71"/>
      <c r="AP16" s="71"/>
      <c r="AQ16" s="71"/>
      <c r="AR16" s="71"/>
      <c r="AS16" s="71"/>
      <c r="AT16" s="71"/>
      <c r="AU16" s="71"/>
      <c r="AV16" s="71"/>
      <c r="AW16" s="71"/>
      <c r="AX16" s="71"/>
      <c r="AY16" s="71"/>
      <c r="AZ16" s="71"/>
      <c r="BA16" s="71"/>
      <c r="BB16" s="71"/>
      <c r="BC16" s="71"/>
      <c r="BD16" s="71"/>
      <c r="BE16" s="71"/>
      <c r="BF16" s="71"/>
      <c r="BG16" s="71"/>
      <c r="BH16" s="71"/>
      <c r="BI16" s="71"/>
      <c r="BJ16" s="71"/>
      <c r="BK16" s="71"/>
      <c r="BL16" s="71"/>
      <c r="BM16" s="71"/>
      <c r="BN16" s="71"/>
      <c r="BO16" s="71"/>
      <c r="BP16" s="71"/>
      <c r="BQ16" s="71"/>
      <c r="BR16" s="71"/>
      <c r="BS16" s="71"/>
      <c r="BT16" s="71"/>
      <c r="BU16" s="71"/>
      <c r="BV16" s="71"/>
      <c r="BW16" s="71"/>
      <c r="BX16" s="71"/>
      <c r="BY16" s="71"/>
      <c r="BZ16" s="71"/>
      <c r="CA16" s="71"/>
      <c r="CB16" s="71"/>
      <c r="CC16" s="71"/>
      <c r="CD16" s="71"/>
      <c r="CE16" s="71"/>
      <c r="CF16" s="71"/>
      <c r="CG16" s="71"/>
      <c r="CH16" s="71"/>
      <c r="CI16" s="71"/>
      <c r="CJ16" s="71"/>
      <c r="CK16" s="71"/>
      <c r="CL16" s="71"/>
      <c r="CM16" s="71"/>
      <c r="CN16" s="71"/>
      <c r="CO16" s="71"/>
      <c r="CP16" s="71"/>
      <c r="CQ16" s="71"/>
      <c r="CR16" s="71"/>
      <c r="CS16" s="71"/>
      <c r="CT16" s="72"/>
      <c r="CU16" s="72"/>
      <c r="CV16" s="72"/>
      <c r="CW16" s="73"/>
      <c r="CX16" s="74">
        <f t="array" ref="CX16">SUMPRODUCT(B16:CW16*0.25)</f>
        <v>0</v>
      </c>
    </row>
    <row r="17" spans="1:102" ht="24.95" customHeight="1" x14ac:dyDescent="0.2">
      <c r="A17" s="69" t="s">
        <v>14</v>
      </c>
      <c r="B17" s="70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71"/>
      <c r="BB17" s="71"/>
      <c r="BC17" s="71"/>
      <c r="BD17" s="71"/>
      <c r="BE17" s="71"/>
      <c r="BF17" s="71"/>
      <c r="BG17" s="71"/>
      <c r="BH17" s="71"/>
      <c r="BI17" s="71"/>
      <c r="BJ17" s="71"/>
      <c r="BK17" s="71"/>
      <c r="BL17" s="71"/>
      <c r="BM17" s="71"/>
      <c r="BN17" s="71"/>
      <c r="BO17" s="71"/>
      <c r="BP17" s="71"/>
      <c r="BQ17" s="71"/>
      <c r="BR17" s="71"/>
      <c r="BS17" s="71"/>
      <c r="BT17" s="71"/>
      <c r="BU17" s="71"/>
      <c r="BV17" s="71"/>
      <c r="BW17" s="71"/>
      <c r="BX17" s="71"/>
      <c r="BY17" s="71"/>
      <c r="BZ17" s="71"/>
      <c r="CA17" s="71"/>
      <c r="CB17" s="71"/>
      <c r="CC17" s="71"/>
      <c r="CD17" s="71"/>
      <c r="CE17" s="71"/>
      <c r="CF17" s="71"/>
      <c r="CG17" s="71"/>
      <c r="CH17" s="71"/>
      <c r="CI17" s="71"/>
      <c r="CJ17" s="71"/>
      <c r="CK17" s="71"/>
      <c r="CL17" s="71"/>
      <c r="CM17" s="71"/>
      <c r="CN17" s="71"/>
      <c r="CO17" s="71"/>
      <c r="CP17" s="71"/>
      <c r="CQ17" s="71"/>
      <c r="CR17" s="71"/>
      <c r="CS17" s="71"/>
      <c r="CT17" s="72"/>
      <c r="CU17" s="72"/>
      <c r="CV17" s="72"/>
      <c r="CW17" s="73"/>
      <c r="CX17" s="74">
        <f t="array" ref="CX17">SUMPRODUCT(B17:CW17*0.25)</f>
        <v>0</v>
      </c>
    </row>
    <row r="18" spans="1:102" ht="30" customHeight="1" thickBot="1" x14ac:dyDescent="0.25">
      <c r="A18" s="75" t="s">
        <v>15</v>
      </c>
      <c r="B18" s="76">
        <f>SUM(B11:B17)</f>
        <v>0</v>
      </c>
      <c r="C18" s="77">
        <f t="shared" ref="C18:BN18" si="0">SUM(C11:C17)</f>
        <v>0</v>
      </c>
      <c r="D18" s="77">
        <f t="shared" si="0"/>
        <v>0</v>
      </c>
      <c r="E18" s="77">
        <f t="shared" si="0"/>
        <v>0</v>
      </c>
      <c r="F18" s="77">
        <f t="shared" si="0"/>
        <v>0</v>
      </c>
      <c r="G18" s="77">
        <f t="shared" si="0"/>
        <v>0</v>
      </c>
      <c r="H18" s="77">
        <f t="shared" si="0"/>
        <v>0</v>
      </c>
      <c r="I18" s="77">
        <f t="shared" si="0"/>
        <v>0</v>
      </c>
      <c r="J18" s="77">
        <f t="shared" si="0"/>
        <v>0</v>
      </c>
      <c r="K18" s="77">
        <f t="shared" si="0"/>
        <v>0</v>
      </c>
      <c r="L18" s="77">
        <f t="shared" si="0"/>
        <v>0</v>
      </c>
      <c r="M18" s="77">
        <f t="shared" si="0"/>
        <v>0</v>
      </c>
      <c r="N18" s="77">
        <f t="shared" si="0"/>
        <v>0</v>
      </c>
      <c r="O18" s="77">
        <f t="shared" si="0"/>
        <v>0</v>
      </c>
      <c r="P18" s="77">
        <f t="shared" si="0"/>
        <v>0</v>
      </c>
      <c r="Q18" s="77">
        <f t="shared" si="0"/>
        <v>0</v>
      </c>
      <c r="R18" s="77">
        <f t="shared" si="0"/>
        <v>0</v>
      </c>
      <c r="S18" s="77">
        <f t="shared" si="0"/>
        <v>0</v>
      </c>
      <c r="T18" s="77">
        <f t="shared" si="0"/>
        <v>0</v>
      </c>
      <c r="U18" s="77">
        <f t="shared" si="0"/>
        <v>0</v>
      </c>
      <c r="V18" s="77">
        <f t="shared" si="0"/>
        <v>0</v>
      </c>
      <c r="W18" s="77">
        <f t="shared" si="0"/>
        <v>0</v>
      </c>
      <c r="X18" s="77">
        <f t="shared" si="0"/>
        <v>0</v>
      </c>
      <c r="Y18" s="77">
        <f t="shared" si="0"/>
        <v>0</v>
      </c>
      <c r="Z18" s="77">
        <f t="shared" si="0"/>
        <v>0</v>
      </c>
      <c r="AA18" s="77">
        <f t="shared" si="0"/>
        <v>0</v>
      </c>
      <c r="AB18" s="77">
        <f t="shared" si="0"/>
        <v>0</v>
      </c>
      <c r="AC18" s="77">
        <f t="shared" si="0"/>
        <v>0</v>
      </c>
      <c r="AD18" s="77">
        <f t="shared" si="0"/>
        <v>0</v>
      </c>
      <c r="AE18" s="77">
        <f t="shared" si="0"/>
        <v>0</v>
      </c>
      <c r="AF18" s="77">
        <f t="shared" si="0"/>
        <v>0</v>
      </c>
      <c r="AG18" s="77">
        <f t="shared" si="0"/>
        <v>0</v>
      </c>
      <c r="AH18" s="77">
        <f t="shared" si="0"/>
        <v>0</v>
      </c>
      <c r="AI18" s="77">
        <f t="shared" si="0"/>
        <v>0</v>
      </c>
      <c r="AJ18" s="77">
        <f t="shared" si="0"/>
        <v>0</v>
      </c>
      <c r="AK18" s="77">
        <f t="shared" si="0"/>
        <v>0</v>
      </c>
      <c r="AL18" s="77">
        <f t="shared" si="0"/>
        <v>0</v>
      </c>
      <c r="AM18" s="77">
        <f t="shared" si="0"/>
        <v>0</v>
      </c>
      <c r="AN18" s="77">
        <f t="shared" si="0"/>
        <v>0</v>
      </c>
      <c r="AO18" s="77">
        <f t="shared" si="0"/>
        <v>0</v>
      </c>
      <c r="AP18" s="77">
        <f t="shared" si="0"/>
        <v>0</v>
      </c>
      <c r="AQ18" s="77">
        <f t="shared" si="0"/>
        <v>0</v>
      </c>
      <c r="AR18" s="77">
        <f t="shared" si="0"/>
        <v>0</v>
      </c>
      <c r="AS18" s="77">
        <f t="shared" si="0"/>
        <v>0</v>
      </c>
      <c r="AT18" s="77">
        <f t="shared" si="0"/>
        <v>0</v>
      </c>
      <c r="AU18" s="77">
        <f t="shared" si="0"/>
        <v>0</v>
      </c>
      <c r="AV18" s="77">
        <f t="shared" si="0"/>
        <v>0</v>
      </c>
      <c r="AW18" s="77">
        <f t="shared" si="0"/>
        <v>0</v>
      </c>
      <c r="AX18" s="77">
        <f t="shared" si="0"/>
        <v>3.71</v>
      </c>
      <c r="AY18" s="77">
        <f t="shared" si="0"/>
        <v>14.547000000000001</v>
      </c>
      <c r="AZ18" s="77">
        <f t="shared" si="0"/>
        <v>14.465999999999999</v>
      </c>
      <c r="BA18" s="77">
        <f t="shared" si="0"/>
        <v>15.057</v>
      </c>
      <c r="BB18" s="77">
        <f t="shared" si="0"/>
        <v>14.627000000000001</v>
      </c>
      <c r="BC18" s="77">
        <f t="shared" si="0"/>
        <v>3.3940000000000001</v>
      </c>
      <c r="BD18" s="77">
        <f t="shared" si="0"/>
        <v>20.387</v>
      </c>
      <c r="BE18" s="77">
        <f t="shared" si="0"/>
        <v>5.4889999999999999</v>
      </c>
      <c r="BF18" s="77">
        <f t="shared" si="0"/>
        <v>1.732</v>
      </c>
      <c r="BG18" s="77">
        <f t="shared" si="0"/>
        <v>10.118</v>
      </c>
      <c r="BH18" s="77">
        <f t="shared" si="0"/>
        <v>2.5030000000000001</v>
      </c>
      <c r="BI18" s="77">
        <f t="shared" si="0"/>
        <v>20.91</v>
      </c>
      <c r="BJ18" s="77">
        <f t="shared" si="0"/>
        <v>42.89</v>
      </c>
      <c r="BK18" s="77">
        <f t="shared" si="0"/>
        <v>38.945999999999998</v>
      </c>
      <c r="BL18" s="77">
        <f t="shared" si="0"/>
        <v>109.56</v>
      </c>
      <c r="BM18" s="77">
        <f t="shared" si="0"/>
        <v>165.44799999999998</v>
      </c>
      <c r="BN18" s="77">
        <f t="shared" si="0"/>
        <v>42.286999999999999</v>
      </c>
      <c r="BO18" s="77">
        <f t="shared" ref="BO18:CW18" si="1">SUM(BO11:BO17)</f>
        <v>10.894</v>
      </c>
      <c r="BP18" s="77">
        <f t="shared" si="1"/>
        <v>19.875</v>
      </c>
      <c r="BQ18" s="77">
        <f t="shared" si="1"/>
        <v>34.417000000000002</v>
      </c>
      <c r="BR18" s="77">
        <f t="shared" si="1"/>
        <v>25.018000000000001</v>
      </c>
      <c r="BS18" s="77">
        <f t="shared" si="1"/>
        <v>14.048999999999999</v>
      </c>
      <c r="BT18" s="77">
        <f t="shared" si="1"/>
        <v>44.707999999999998</v>
      </c>
      <c r="BU18" s="77">
        <f t="shared" si="1"/>
        <v>57.251000000000005</v>
      </c>
      <c r="BV18" s="77">
        <f t="shared" si="1"/>
        <v>7.274</v>
      </c>
      <c r="BW18" s="77">
        <f t="shared" si="1"/>
        <v>7.0170000000000003</v>
      </c>
      <c r="BX18" s="77">
        <f t="shared" si="1"/>
        <v>94.100999999999999</v>
      </c>
      <c r="BY18" s="77">
        <f t="shared" si="1"/>
        <v>23.126999999999999</v>
      </c>
      <c r="BZ18" s="77">
        <f t="shared" si="1"/>
        <v>21.81</v>
      </c>
      <c r="CA18" s="77">
        <f t="shared" si="1"/>
        <v>18.308</v>
      </c>
      <c r="CB18" s="77">
        <f t="shared" si="1"/>
        <v>0</v>
      </c>
      <c r="CC18" s="77">
        <f t="shared" si="1"/>
        <v>0.71199999999999997</v>
      </c>
      <c r="CD18" s="77">
        <f t="shared" si="1"/>
        <v>6.4969999999999999</v>
      </c>
      <c r="CE18" s="77">
        <f t="shared" si="1"/>
        <v>2.58</v>
      </c>
      <c r="CF18" s="77">
        <f t="shared" si="1"/>
        <v>6.298</v>
      </c>
      <c r="CG18" s="77">
        <f t="shared" si="1"/>
        <v>5.8570000000000002</v>
      </c>
      <c r="CH18" s="77">
        <f t="shared" si="1"/>
        <v>6.0720000000000001</v>
      </c>
      <c r="CI18" s="77">
        <f t="shared" si="1"/>
        <v>6.0350000000000001</v>
      </c>
      <c r="CJ18" s="77">
        <f t="shared" si="1"/>
        <v>5.9989999999999997</v>
      </c>
      <c r="CK18" s="77">
        <f t="shared" si="1"/>
        <v>6.02</v>
      </c>
      <c r="CL18" s="77">
        <f t="shared" si="1"/>
        <v>24.2</v>
      </c>
      <c r="CM18" s="77">
        <f t="shared" si="1"/>
        <v>22.161000000000001</v>
      </c>
      <c r="CN18" s="77">
        <f t="shared" si="1"/>
        <v>19.53</v>
      </c>
      <c r="CO18" s="77">
        <f t="shared" si="1"/>
        <v>18.481999999999999</v>
      </c>
      <c r="CP18" s="77">
        <f t="shared" si="1"/>
        <v>24.728000000000002</v>
      </c>
      <c r="CQ18" s="77">
        <f t="shared" si="1"/>
        <v>25.763999999999999</v>
      </c>
      <c r="CR18" s="77">
        <f t="shared" si="1"/>
        <v>20.68</v>
      </c>
      <c r="CS18" s="77">
        <f t="shared" si="1"/>
        <v>20.350000000000001</v>
      </c>
      <c r="CT18" s="78">
        <f t="shared" si="1"/>
        <v>0</v>
      </c>
      <c r="CU18" s="78">
        <f t="shared" si="1"/>
        <v>0</v>
      </c>
      <c r="CV18" s="78">
        <f t="shared" si="1"/>
        <v>0</v>
      </c>
      <c r="CW18" s="79">
        <f t="shared" si="1"/>
        <v>0</v>
      </c>
      <c r="CX18" s="80">
        <f>SUM(CX11:CX17)</f>
        <v>281.47125</v>
      </c>
    </row>
    <row r="19" spans="1:102" ht="18" customHeight="1" thickBot="1" x14ac:dyDescent="0.25">
      <c r="A19" s="81"/>
      <c r="B19" s="82"/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83"/>
      <c r="AA19" s="83"/>
      <c r="AB19" s="83"/>
      <c r="AC19" s="83"/>
      <c r="AD19" s="83"/>
      <c r="AE19" s="83"/>
      <c r="AF19" s="83"/>
      <c r="AG19" s="83"/>
      <c r="AH19" s="83"/>
      <c r="AI19" s="83"/>
      <c r="AJ19" s="83"/>
      <c r="AK19" s="83"/>
      <c r="AL19" s="83"/>
      <c r="AM19" s="83"/>
      <c r="AN19" s="83"/>
      <c r="AO19" s="83"/>
      <c r="AP19" s="83"/>
      <c r="AQ19" s="83"/>
      <c r="AR19" s="83"/>
      <c r="AS19" s="83"/>
      <c r="AT19" s="83"/>
      <c r="AU19" s="83"/>
      <c r="AV19" s="83"/>
      <c r="AW19" s="83"/>
      <c r="AX19" s="83"/>
      <c r="AY19" s="83"/>
      <c r="AZ19" s="83"/>
      <c r="BA19" s="83"/>
      <c r="BB19" s="83"/>
      <c r="BC19" s="83"/>
      <c r="BD19" s="83"/>
      <c r="BE19" s="83"/>
      <c r="BF19" s="83"/>
      <c r="BG19" s="83"/>
      <c r="BH19" s="83"/>
      <c r="BI19" s="83"/>
      <c r="BJ19" s="83"/>
      <c r="BK19" s="83"/>
      <c r="BL19" s="83"/>
      <c r="BM19" s="83"/>
      <c r="BN19" s="83"/>
      <c r="BO19" s="83"/>
      <c r="BP19" s="83"/>
      <c r="BQ19" s="83"/>
      <c r="BR19" s="83"/>
      <c r="BS19" s="83"/>
      <c r="BT19" s="83"/>
      <c r="BU19" s="83"/>
      <c r="BV19" s="83"/>
      <c r="BW19" s="83"/>
      <c r="BX19" s="83"/>
      <c r="BY19" s="83"/>
      <c r="BZ19" s="83"/>
      <c r="CA19" s="83"/>
      <c r="CB19" s="83"/>
      <c r="CC19" s="83"/>
      <c r="CD19" s="83"/>
      <c r="CE19" s="83"/>
      <c r="CF19" s="83"/>
      <c r="CG19" s="83"/>
      <c r="CH19" s="83"/>
      <c r="CI19" s="83"/>
      <c r="CJ19" s="83"/>
      <c r="CK19" s="83"/>
      <c r="CL19" s="83"/>
      <c r="CM19" s="83"/>
      <c r="CN19" s="83"/>
      <c r="CO19" s="83"/>
      <c r="CP19" s="83"/>
      <c r="CQ19" s="83"/>
      <c r="CR19" s="83"/>
      <c r="CS19" s="83"/>
      <c r="CT19" s="83"/>
      <c r="CU19" s="83"/>
      <c r="CV19" s="83"/>
      <c r="CW19" s="83"/>
      <c r="CX19" s="84"/>
    </row>
    <row r="20" spans="1:102" ht="30" customHeight="1" thickBot="1" x14ac:dyDescent="0.25">
      <c r="A20" s="85" t="s">
        <v>16</v>
      </c>
      <c r="B20" s="48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49"/>
      <c r="AK20" s="49"/>
      <c r="AL20" s="49"/>
      <c r="AM20" s="49"/>
      <c r="AN20" s="49"/>
      <c r="AO20" s="49"/>
      <c r="AP20" s="49"/>
      <c r="AQ20" s="49"/>
      <c r="AR20" s="49"/>
      <c r="AS20" s="49"/>
      <c r="AT20" s="49"/>
      <c r="AU20" s="49"/>
      <c r="AV20" s="49"/>
      <c r="AW20" s="49"/>
      <c r="AX20" s="49"/>
      <c r="AY20" s="49"/>
      <c r="AZ20" s="49"/>
      <c r="BA20" s="49"/>
      <c r="BB20" s="49"/>
      <c r="BC20" s="49"/>
      <c r="BD20" s="49"/>
      <c r="BE20" s="49"/>
      <c r="BF20" s="49"/>
      <c r="BG20" s="49"/>
      <c r="BH20" s="49"/>
      <c r="BI20" s="49"/>
      <c r="BJ20" s="49"/>
      <c r="BK20" s="49"/>
      <c r="BL20" s="49"/>
      <c r="BM20" s="49"/>
      <c r="BN20" s="49"/>
      <c r="BO20" s="49"/>
      <c r="BP20" s="49"/>
      <c r="BQ20" s="49"/>
      <c r="BR20" s="49"/>
      <c r="BS20" s="49"/>
      <c r="BT20" s="49"/>
      <c r="BU20" s="49"/>
      <c r="BV20" s="49"/>
      <c r="BW20" s="49"/>
      <c r="BX20" s="49"/>
      <c r="BY20" s="49"/>
      <c r="BZ20" s="49"/>
      <c r="CA20" s="49"/>
      <c r="CB20" s="49"/>
      <c r="CC20" s="49"/>
      <c r="CD20" s="49"/>
      <c r="CE20" s="49"/>
      <c r="CF20" s="49"/>
      <c r="CG20" s="49"/>
      <c r="CH20" s="49"/>
      <c r="CI20" s="49"/>
      <c r="CJ20" s="49"/>
      <c r="CK20" s="49"/>
      <c r="CL20" s="49"/>
      <c r="CM20" s="49"/>
      <c r="CN20" s="49"/>
      <c r="CO20" s="49"/>
      <c r="CP20" s="49"/>
      <c r="CQ20" s="49"/>
      <c r="CR20" s="49"/>
      <c r="CS20" s="49"/>
      <c r="CT20" s="49"/>
      <c r="CU20" s="49"/>
      <c r="CV20" s="49"/>
      <c r="CW20" s="50"/>
      <c r="CX20" s="18" t="s">
        <v>1</v>
      </c>
    </row>
    <row r="21" spans="1:102" ht="24.95" customHeight="1" x14ac:dyDescent="0.2">
      <c r="A21" s="86" t="s">
        <v>17</v>
      </c>
      <c r="B21" s="87"/>
      <c r="C21" s="88"/>
      <c r="D21" s="88"/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>
        <v>4.8</v>
      </c>
      <c r="BO21" s="88"/>
      <c r="BP21" s="88"/>
      <c r="BQ21" s="88"/>
      <c r="BR21" s="88"/>
      <c r="BS21" s="88"/>
      <c r="BT21" s="88">
        <v>2.2000000000000002</v>
      </c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>
        <v>4.3</v>
      </c>
      <c r="CQ21" s="88">
        <v>1.4</v>
      </c>
      <c r="CR21" s="88">
        <v>4.3</v>
      </c>
      <c r="CS21" s="88">
        <v>4.3</v>
      </c>
      <c r="CT21" s="89"/>
      <c r="CU21" s="89"/>
      <c r="CV21" s="89"/>
      <c r="CW21" s="90"/>
      <c r="CX21" s="91">
        <f t="array" ref="CX21">SUMPRODUCT(B21:CW21*0.25)</f>
        <v>5.3250000000000002</v>
      </c>
    </row>
    <row r="22" spans="1:102" ht="24.95" customHeight="1" x14ac:dyDescent="0.2">
      <c r="A22" s="92" t="s">
        <v>18</v>
      </c>
      <c r="B22" s="93"/>
      <c r="C22" s="94"/>
      <c r="D22" s="94"/>
      <c r="E22" s="94"/>
      <c r="F22" s="94"/>
      <c r="G22" s="94"/>
      <c r="H22" s="94"/>
      <c r="I22" s="94"/>
      <c r="J22" s="94"/>
      <c r="K22" s="94"/>
      <c r="L22" s="94"/>
      <c r="M22" s="94"/>
      <c r="N22" s="94"/>
      <c r="O22" s="94"/>
      <c r="P22" s="94"/>
      <c r="Q22" s="94"/>
      <c r="R22" s="94"/>
      <c r="S22" s="94"/>
      <c r="T22" s="94"/>
      <c r="U22" s="94"/>
      <c r="V22" s="94"/>
      <c r="W22" s="94"/>
      <c r="X22" s="94"/>
      <c r="Y22" s="94"/>
      <c r="Z22" s="94"/>
      <c r="AA22" s="94"/>
      <c r="AB22" s="94"/>
      <c r="AC22" s="94"/>
      <c r="AD22" s="94"/>
      <c r="AE22" s="94"/>
      <c r="AF22" s="94"/>
      <c r="AG22" s="94"/>
      <c r="AH22" s="94"/>
      <c r="AI22" s="94"/>
      <c r="AJ22" s="94"/>
      <c r="AK22" s="94"/>
      <c r="AL22" s="94"/>
      <c r="AM22" s="94"/>
      <c r="AN22" s="94"/>
      <c r="AO22" s="94"/>
      <c r="AP22" s="94"/>
      <c r="AQ22" s="94"/>
      <c r="AR22" s="94"/>
      <c r="AS22" s="94"/>
      <c r="AT22" s="94"/>
      <c r="AU22" s="94"/>
      <c r="AV22" s="94"/>
      <c r="AW22" s="94"/>
      <c r="AX22" s="94"/>
      <c r="AY22" s="94"/>
      <c r="AZ22" s="94"/>
      <c r="BA22" s="94"/>
      <c r="BB22" s="94"/>
      <c r="BC22" s="94"/>
      <c r="BD22" s="94"/>
      <c r="BE22" s="94"/>
      <c r="BF22" s="94"/>
      <c r="BG22" s="94"/>
      <c r="BH22" s="94"/>
      <c r="BI22" s="94"/>
      <c r="BJ22" s="94"/>
      <c r="BK22" s="94"/>
      <c r="BL22" s="94"/>
      <c r="BM22" s="94"/>
      <c r="BN22" s="94">
        <v>1.6</v>
      </c>
      <c r="BO22" s="94">
        <v>1.7</v>
      </c>
      <c r="BP22" s="94">
        <v>1.7</v>
      </c>
      <c r="BQ22" s="94">
        <v>1.7</v>
      </c>
      <c r="BR22" s="94">
        <v>2.8109999999999999</v>
      </c>
      <c r="BS22" s="94">
        <v>2.8109999999999999</v>
      </c>
      <c r="BT22" s="94">
        <v>2.911</v>
      </c>
      <c r="BU22" s="94">
        <v>2.911</v>
      </c>
      <c r="BV22" s="94">
        <v>2.351</v>
      </c>
      <c r="BW22" s="94">
        <v>2.2629999999999999</v>
      </c>
      <c r="BX22" s="94">
        <v>1.111</v>
      </c>
      <c r="BY22" s="94">
        <v>1.111</v>
      </c>
      <c r="BZ22" s="94">
        <v>2.0110000000000001</v>
      </c>
      <c r="CA22" s="94">
        <v>2.0110000000000001</v>
      </c>
      <c r="CB22" s="94">
        <v>3.2469999999999999</v>
      </c>
      <c r="CC22" s="94">
        <v>2.6110000000000002</v>
      </c>
      <c r="CD22" s="94">
        <v>3.4510000000000001</v>
      </c>
      <c r="CE22" s="94">
        <v>1.911</v>
      </c>
      <c r="CF22" s="94">
        <v>3.2709999999999999</v>
      </c>
      <c r="CG22" s="94">
        <v>3.2709999999999999</v>
      </c>
      <c r="CH22" s="94">
        <v>3.2109999999999999</v>
      </c>
      <c r="CI22" s="94">
        <v>3.2829999999999999</v>
      </c>
      <c r="CJ22" s="94">
        <v>3.0750000000000002</v>
      </c>
      <c r="CK22" s="94">
        <v>3.0950000000000002</v>
      </c>
      <c r="CL22" s="94">
        <v>0.8</v>
      </c>
      <c r="CM22" s="94">
        <v>0.8</v>
      </c>
      <c r="CN22" s="94">
        <v>0.8</v>
      </c>
      <c r="CO22" s="94">
        <v>0.8</v>
      </c>
      <c r="CP22" s="94">
        <v>0.8</v>
      </c>
      <c r="CQ22" s="94">
        <v>0.8</v>
      </c>
      <c r="CR22" s="94">
        <v>0.8</v>
      </c>
      <c r="CS22" s="94">
        <v>0.8</v>
      </c>
      <c r="CT22" s="95"/>
      <c r="CU22" s="95"/>
      <c r="CV22" s="95"/>
      <c r="CW22" s="96"/>
      <c r="CX22" s="97">
        <f t="array" ref="CX22">SUMPRODUCT(B22:CW22*0.25)</f>
        <v>16.456999999999994</v>
      </c>
    </row>
    <row r="23" spans="1:102" ht="24.95" customHeight="1" x14ac:dyDescent="0.2">
      <c r="A23" s="92" t="s">
        <v>19</v>
      </c>
      <c r="B23" s="98"/>
      <c r="C23" s="99"/>
      <c r="D23" s="99"/>
      <c r="E23" s="99"/>
      <c r="F23" s="99"/>
      <c r="G23" s="99"/>
      <c r="H23" s="99"/>
      <c r="I23" s="99"/>
      <c r="J23" s="99"/>
      <c r="K23" s="99"/>
      <c r="L23" s="99"/>
      <c r="M23" s="99"/>
      <c r="N23" s="99"/>
      <c r="O23" s="99"/>
      <c r="P23" s="99"/>
      <c r="Q23" s="99"/>
      <c r="R23" s="99"/>
      <c r="S23" s="99"/>
      <c r="T23" s="99"/>
      <c r="U23" s="99"/>
      <c r="V23" s="99"/>
      <c r="W23" s="99"/>
      <c r="X23" s="99"/>
      <c r="Y23" s="99"/>
      <c r="Z23" s="99"/>
      <c r="AA23" s="99"/>
      <c r="AB23" s="99"/>
      <c r="AC23" s="99"/>
      <c r="AD23" s="99"/>
      <c r="AE23" s="99"/>
      <c r="AF23" s="99"/>
      <c r="AG23" s="99"/>
      <c r="AH23" s="99"/>
      <c r="AI23" s="99"/>
      <c r="AJ23" s="99"/>
      <c r="AK23" s="99"/>
      <c r="AL23" s="99"/>
      <c r="AM23" s="99"/>
      <c r="AN23" s="99"/>
      <c r="AO23" s="99"/>
      <c r="AP23" s="99"/>
      <c r="AQ23" s="99"/>
      <c r="AR23" s="99"/>
      <c r="AS23" s="99"/>
      <c r="AT23" s="99"/>
      <c r="AU23" s="99"/>
      <c r="AV23" s="99"/>
      <c r="AW23" s="99"/>
      <c r="AX23" s="99">
        <v>12.029</v>
      </c>
      <c r="AY23" s="99">
        <v>2.9089999999999998</v>
      </c>
      <c r="AZ23" s="99">
        <v>3.53</v>
      </c>
      <c r="BA23" s="99">
        <v>2.6459999999999999</v>
      </c>
      <c r="BB23" s="99">
        <v>8.6690000000000005</v>
      </c>
      <c r="BC23" s="99">
        <v>21.722000000000001</v>
      </c>
      <c r="BD23" s="99">
        <v>3.5369999999999999</v>
      </c>
      <c r="BE23" s="99">
        <v>31.907</v>
      </c>
      <c r="BF23" s="99">
        <v>21.83</v>
      </c>
      <c r="BG23" s="99">
        <v>22.366</v>
      </c>
      <c r="BH23" s="99">
        <v>18.78</v>
      </c>
      <c r="BI23" s="99">
        <v>2.093</v>
      </c>
      <c r="BJ23" s="99">
        <v>1.2689999999999999</v>
      </c>
      <c r="BK23" s="99">
        <v>2.149</v>
      </c>
      <c r="BL23" s="99">
        <v>0.75700000000000001</v>
      </c>
      <c r="BM23" s="99">
        <v>0.32200000000000001</v>
      </c>
      <c r="BN23" s="99">
        <v>47.067</v>
      </c>
      <c r="BO23" s="99">
        <v>5.9139999999999997</v>
      </c>
      <c r="BP23" s="99">
        <v>9.4930000000000003</v>
      </c>
      <c r="BQ23" s="99">
        <v>74.072999999999993</v>
      </c>
      <c r="BR23" s="99">
        <v>24.616</v>
      </c>
      <c r="BS23" s="99">
        <v>54.926000000000002</v>
      </c>
      <c r="BT23" s="99">
        <v>21.733000000000001</v>
      </c>
      <c r="BU23" s="99">
        <v>11.397</v>
      </c>
      <c r="BV23" s="99">
        <v>1.278</v>
      </c>
      <c r="BW23" s="99">
        <v>1.4730000000000001</v>
      </c>
      <c r="BX23" s="99">
        <v>0.17399999999999999</v>
      </c>
      <c r="BY23" s="99">
        <v>8.2859999999999996</v>
      </c>
      <c r="BZ23" s="99">
        <v>11.499000000000001</v>
      </c>
      <c r="CA23" s="99">
        <v>11.571</v>
      </c>
      <c r="CB23" s="99">
        <v>3.6429999999999998</v>
      </c>
      <c r="CC23" s="99">
        <v>1.788</v>
      </c>
      <c r="CD23" s="99">
        <v>3.4729999999999999</v>
      </c>
      <c r="CE23" s="99">
        <v>2.13</v>
      </c>
      <c r="CF23" s="99">
        <v>3.4430000000000001</v>
      </c>
      <c r="CG23" s="99">
        <v>3.32</v>
      </c>
      <c r="CH23" s="99">
        <v>3.6659999999999999</v>
      </c>
      <c r="CI23" s="99">
        <v>2.8650000000000002</v>
      </c>
      <c r="CJ23" s="99">
        <v>2.6779999999999999</v>
      </c>
      <c r="CK23" s="99">
        <v>3.4830000000000001</v>
      </c>
      <c r="CL23" s="99">
        <v>2.6269999999999998</v>
      </c>
      <c r="CM23" s="99">
        <v>3.3860000000000001</v>
      </c>
      <c r="CN23" s="99">
        <v>10.457000000000001</v>
      </c>
      <c r="CO23" s="99">
        <v>19.646999999999998</v>
      </c>
      <c r="CP23" s="99">
        <v>9.5340000000000007</v>
      </c>
      <c r="CQ23" s="99">
        <v>9.7959999999999994</v>
      </c>
      <c r="CR23" s="99">
        <v>39.082999999999998</v>
      </c>
      <c r="CS23" s="99">
        <v>59.439</v>
      </c>
      <c r="CT23" s="100"/>
      <c r="CU23" s="100"/>
      <c r="CV23" s="100"/>
      <c r="CW23" s="96"/>
      <c r="CX23" s="97">
        <f t="array" ref="CX23">SUMPRODUCT(B23:CW23*0.25)</f>
        <v>156.11824999999999</v>
      </c>
    </row>
    <row r="24" spans="1:102" ht="24.95" customHeight="1" x14ac:dyDescent="0.2">
      <c r="A24" s="101" t="s">
        <v>20</v>
      </c>
      <c r="B24" s="99"/>
      <c r="C24" s="99"/>
      <c r="D24" s="99"/>
      <c r="E24" s="99"/>
      <c r="F24" s="99"/>
      <c r="G24" s="99"/>
      <c r="H24" s="99"/>
      <c r="I24" s="99"/>
      <c r="J24" s="99"/>
      <c r="K24" s="99"/>
      <c r="L24" s="99"/>
      <c r="M24" s="99"/>
      <c r="N24" s="99"/>
      <c r="O24" s="99"/>
      <c r="P24" s="99"/>
      <c r="Q24" s="99"/>
      <c r="R24" s="99"/>
      <c r="S24" s="99"/>
      <c r="T24" s="99"/>
      <c r="U24" s="99"/>
      <c r="V24" s="99"/>
      <c r="W24" s="99"/>
      <c r="X24" s="99"/>
      <c r="Y24" s="99"/>
      <c r="Z24" s="99"/>
      <c r="AA24" s="99"/>
      <c r="AB24" s="99"/>
      <c r="AC24" s="99"/>
      <c r="AD24" s="99"/>
      <c r="AE24" s="99"/>
      <c r="AF24" s="99"/>
      <c r="AG24" s="99"/>
      <c r="AH24" s="99"/>
      <c r="AI24" s="99"/>
      <c r="AJ24" s="99"/>
      <c r="AK24" s="99"/>
      <c r="AL24" s="99"/>
      <c r="AM24" s="99"/>
      <c r="AN24" s="99"/>
      <c r="AO24" s="99"/>
      <c r="AP24" s="99"/>
      <c r="AQ24" s="99"/>
      <c r="AR24" s="99"/>
      <c r="AS24" s="99"/>
      <c r="AT24" s="99"/>
      <c r="AU24" s="99"/>
      <c r="AV24" s="99"/>
      <c r="AW24" s="99"/>
      <c r="AX24" s="99"/>
      <c r="AY24" s="99"/>
      <c r="AZ24" s="99"/>
      <c r="BA24" s="99"/>
      <c r="BB24" s="99"/>
      <c r="BC24" s="99"/>
      <c r="BD24" s="99"/>
      <c r="BE24" s="99"/>
      <c r="BF24" s="99"/>
      <c r="BG24" s="99"/>
      <c r="BH24" s="99"/>
      <c r="BI24" s="99"/>
      <c r="BJ24" s="99"/>
      <c r="BK24" s="99"/>
      <c r="BL24" s="99"/>
      <c r="BM24" s="99"/>
      <c r="BN24" s="99"/>
      <c r="BO24" s="99"/>
      <c r="BP24" s="99"/>
      <c r="BQ24" s="99"/>
      <c r="BR24" s="99"/>
      <c r="BS24" s="99"/>
      <c r="BT24" s="99"/>
      <c r="BU24" s="99"/>
      <c r="BV24" s="99"/>
      <c r="BW24" s="99"/>
      <c r="BX24" s="99"/>
      <c r="BY24" s="99"/>
      <c r="BZ24" s="99"/>
      <c r="CA24" s="99"/>
      <c r="CB24" s="99"/>
      <c r="CC24" s="99"/>
      <c r="CD24" s="99"/>
      <c r="CE24" s="99"/>
      <c r="CF24" s="99"/>
      <c r="CG24" s="99"/>
      <c r="CH24" s="99"/>
      <c r="CI24" s="99"/>
      <c r="CJ24" s="99"/>
      <c r="CK24" s="99"/>
      <c r="CL24" s="99"/>
      <c r="CM24" s="99"/>
      <c r="CN24" s="99"/>
      <c r="CO24" s="99"/>
      <c r="CP24" s="99"/>
      <c r="CQ24" s="99"/>
      <c r="CR24" s="99"/>
      <c r="CS24" s="99"/>
      <c r="CT24" s="100"/>
      <c r="CU24" s="100"/>
      <c r="CV24" s="100"/>
      <c r="CW24" s="102"/>
      <c r="CX24" s="103">
        <f t="array" ref="CX24">SUMPRODUCT(B24:CW24*0.25)</f>
        <v>0</v>
      </c>
    </row>
    <row r="25" spans="1:102" ht="24.95" customHeight="1" x14ac:dyDescent="0.2">
      <c r="A25" s="104" t="s">
        <v>21</v>
      </c>
      <c r="B25" s="94"/>
      <c r="C25" s="94"/>
      <c r="D25" s="94"/>
      <c r="E25" s="94"/>
      <c r="F25" s="94"/>
      <c r="G25" s="94"/>
      <c r="H25" s="94"/>
      <c r="I25" s="94"/>
      <c r="J25" s="94"/>
      <c r="K25" s="94"/>
      <c r="L25" s="94"/>
      <c r="M25" s="94"/>
      <c r="N25" s="94"/>
      <c r="O25" s="94"/>
      <c r="P25" s="94"/>
      <c r="Q25" s="94"/>
      <c r="R25" s="94"/>
      <c r="S25" s="94"/>
      <c r="T25" s="94"/>
      <c r="U25" s="94"/>
      <c r="V25" s="94"/>
      <c r="W25" s="94"/>
      <c r="X25" s="94"/>
      <c r="Y25" s="94"/>
      <c r="Z25" s="94"/>
      <c r="AA25" s="94"/>
      <c r="AB25" s="94"/>
      <c r="AC25" s="94"/>
      <c r="AD25" s="94"/>
      <c r="AE25" s="94"/>
      <c r="AF25" s="94"/>
      <c r="AG25" s="94"/>
      <c r="AH25" s="94"/>
      <c r="AI25" s="94"/>
      <c r="AJ25" s="94"/>
      <c r="AK25" s="94"/>
      <c r="AL25" s="94"/>
      <c r="AM25" s="94"/>
      <c r="AN25" s="94"/>
      <c r="AO25" s="94"/>
      <c r="AP25" s="94"/>
      <c r="AQ25" s="94"/>
      <c r="AR25" s="94"/>
      <c r="AS25" s="94"/>
      <c r="AT25" s="94"/>
      <c r="AU25" s="94"/>
      <c r="AV25" s="94"/>
      <c r="AW25" s="94"/>
      <c r="AX25" s="94"/>
      <c r="AY25" s="94"/>
      <c r="AZ25" s="94"/>
      <c r="BA25" s="94"/>
      <c r="BB25" s="94"/>
      <c r="BC25" s="94"/>
      <c r="BD25" s="94"/>
      <c r="BE25" s="94"/>
      <c r="BF25" s="94"/>
      <c r="BG25" s="94"/>
      <c r="BH25" s="94"/>
      <c r="BI25" s="94"/>
      <c r="BJ25" s="94"/>
      <c r="BK25" s="94"/>
      <c r="BL25" s="94"/>
      <c r="BM25" s="94"/>
      <c r="BN25" s="94"/>
      <c r="BO25" s="94"/>
      <c r="BP25" s="94"/>
      <c r="BQ25" s="94"/>
      <c r="BR25" s="94"/>
      <c r="BS25" s="94"/>
      <c r="BT25" s="94"/>
      <c r="BU25" s="94"/>
      <c r="BV25" s="94"/>
      <c r="BW25" s="94"/>
      <c r="BX25" s="94"/>
      <c r="BY25" s="94"/>
      <c r="BZ25" s="94"/>
      <c r="CA25" s="94"/>
      <c r="CB25" s="94"/>
      <c r="CC25" s="94"/>
      <c r="CD25" s="94"/>
      <c r="CE25" s="94"/>
      <c r="CF25" s="94"/>
      <c r="CG25" s="94"/>
      <c r="CH25" s="94"/>
      <c r="CI25" s="94"/>
      <c r="CJ25" s="94"/>
      <c r="CK25" s="94"/>
      <c r="CL25" s="94"/>
      <c r="CM25" s="94"/>
      <c r="CN25" s="94"/>
      <c r="CO25" s="94"/>
      <c r="CP25" s="94"/>
      <c r="CQ25" s="94"/>
      <c r="CR25" s="94"/>
      <c r="CS25" s="94"/>
      <c r="CT25" s="94"/>
      <c r="CU25" s="94"/>
      <c r="CV25" s="94"/>
      <c r="CW25" s="94"/>
      <c r="CX25" s="97">
        <f t="array" ref="CX25">SUMPRODUCT(B25:CW25*0.25)</f>
        <v>0</v>
      </c>
    </row>
    <row r="26" spans="1:102" ht="24.95" customHeight="1" x14ac:dyDescent="0.2">
      <c r="A26" s="104" t="s">
        <v>22</v>
      </c>
      <c r="B26" s="94"/>
      <c r="C26" s="94"/>
      <c r="D26" s="94"/>
      <c r="E26" s="94"/>
      <c r="F26" s="94"/>
      <c r="G26" s="94"/>
      <c r="H26" s="94"/>
      <c r="I26" s="94"/>
      <c r="J26" s="94"/>
      <c r="K26" s="94"/>
      <c r="L26" s="94"/>
      <c r="M26" s="94"/>
      <c r="N26" s="94"/>
      <c r="O26" s="94"/>
      <c r="P26" s="94"/>
      <c r="Q26" s="94"/>
      <c r="R26" s="94"/>
      <c r="S26" s="94"/>
      <c r="T26" s="94"/>
      <c r="U26" s="94"/>
      <c r="V26" s="94"/>
      <c r="W26" s="94"/>
      <c r="X26" s="94"/>
      <c r="Y26" s="94"/>
      <c r="Z26" s="94"/>
      <c r="AA26" s="94"/>
      <c r="AB26" s="94"/>
      <c r="AC26" s="94"/>
      <c r="AD26" s="94"/>
      <c r="AE26" s="94"/>
      <c r="AF26" s="94"/>
      <c r="AG26" s="94"/>
      <c r="AH26" s="94"/>
      <c r="AI26" s="94"/>
      <c r="AJ26" s="94"/>
      <c r="AK26" s="94"/>
      <c r="AL26" s="94"/>
      <c r="AM26" s="94"/>
      <c r="AN26" s="94"/>
      <c r="AO26" s="94"/>
      <c r="AP26" s="94"/>
      <c r="AQ26" s="94"/>
      <c r="AR26" s="94"/>
      <c r="AS26" s="94"/>
      <c r="AT26" s="94"/>
      <c r="AU26" s="94"/>
      <c r="AV26" s="94"/>
      <c r="AW26" s="94"/>
      <c r="AX26" s="94"/>
      <c r="AY26" s="94"/>
      <c r="AZ26" s="94"/>
      <c r="BA26" s="94"/>
      <c r="BB26" s="94"/>
      <c r="BC26" s="94"/>
      <c r="BD26" s="94"/>
      <c r="BE26" s="94"/>
      <c r="BF26" s="94"/>
      <c r="BG26" s="94"/>
      <c r="BH26" s="94"/>
      <c r="BI26" s="94"/>
      <c r="BJ26" s="94"/>
      <c r="BK26" s="94"/>
      <c r="BL26" s="94"/>
      <c r="BM26" s="94"/>
      <c r="BN26" s="94"/>
      <c r="BO26" s="94"/>
      <c r="BP26" s="94"/>
      <c r="BQ26" s="94"/>
      <c r="BR26" s="94"/>
      <c r="BS26" s="94"/>
      <c r="BT26" s="94"/>
      <c r="BU26" s="94"/>
      <c r="BV26" s="94"/>
      <c r="BW26" s="94"/>
      <c r="BX26" s="94"/>
      <c r="BY26" s="94"/>
      <c r="BZ26" s="94"/>
      <c r="CA26" s="94"/>
      <c r="CB26" s="94"/>
      <c r="CC26" s="94"/>
      <c r="CD26" s="94"/>
      <c r="CE26" s="94"/>
      <c r="CF26" s="94"/>
      <c r="CG26" s="94"/>
      <c r="CH26" s="94"/>
      <c r="CI26" s="94"/>
      <c r="CJ26" s="94"/>
      <c r="CK26" s="94"/>
      <c r="CL26" s="94"/>
      <c r="CM26" s="94"/>
      <c r="CN26" s="94"/>
      <c r="CO26" s="94"/>
      <c r="CP26" s="94"/>
      <c r="CQ26" s="94"/>
      <c r="CR26" s="94"/>
      <c r="CS26" s="94"/>
      <c r="CT26" s="94"/>
      <c r="CU26" s="94"/>
      <c r="CV26" s="94"/>
      <c r="CW26" s="94"/>
      <c r="CX26" s="97">
        <f t="array" ref="CX26">SUMPRODUCT(B26:CW26*0.25)</f>
        <v>0</v>
      </c>
    </row>
    <row r="27" spans="1:102" ht="24.95" customHeight="1" x14ac:dyDescent="0.2">
      <c r="A27" s="104" t="s">
        <v>23</v>
      </c>
      <c r="B27" s="94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4"/>
      <c r="P27" s="94"/>
      <c r="Q27" s="94"/>
      <c r="R27" s="94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  <c r="AF27" s="94"/>
      <c r="AG27" s="94"/>
      <c r="AH27" s="94"/>
      <c r="AI27" s="94"/>
      <c r="AJ27" s="94"/>
      <c r="AK27" s="94"/>
      <c r="AL27" s="94"/>
      <c r="AM27" s="94"/>
      <c r="AN27" s="94"/>
      <c r="AO27" s="94"/>
      <c r="AP27" s="94"/>
      <c r="AQ27" s="94"/>
      <c r="AR27" s="94"/>
      <c r="AS27" s="94"/>
      <c r="AT27" s="94"/>
      <c r="AU27" s="94"/>
      <c r="AV27" s="94"/>
      <c r="AW27" s="94"/>
      <c r="AX27" s="94"/>
      <c r="AY27" s="94"/>
      <c r="AZ27" s="94"/>
      <c r="BA27" s="94"/>
      <c r="BB27" s="94"/>
      <c r="BC27" s="94"/>
      <c r="BD27" s="94"/>
      <c r="BE27" s="94"/>
      <c r="BF27" s="94"/>
      <c r="BG27" s="94"/>
      <c r="BH27" s="94"/>
      <c r="BI27" s="94"/>
      <c r="BJ27" s="94"/>
      <c r="BK27" s="94"/>
      <c r="BL27" s="94"/>
      <c r="BM27" s="94"/>
      <c r="BN27" s="94"/>
      <c r="BO27" s="94"/>
      <c r="BP27" s="94"/>
      <c r="BQ27" s="94"/>
      <c r="BR27" s="94"/>
      <c r="BS27" s="94"/>
      <c r="BT27" s="94"/>
      <c r="BU27" s="94"/>
      <c r="BV27" s="94"/>
      <c r="BW27" s="94"/>
      <c r="BX27" s="94"/>
      <c r="BY27" s="94"/>
      <c r="BZ27" s="94"/>
      <c r="CA27" s="94"/>
      <c r="CB27" s="94"/>
      <c r="CC27" s="94"/>
      <c r="CD27" s="94"/>
      <c r="CE27" s="94"/>
      <c r="CF27" s="94"/>
      <c r="CG27" s="94"/>
      <c r="CH27" s="94"/>
      <c r="CI27" s="94"/>
      <c r="CJ27" s="94"/>
      <c r="CK27" s="94"/>
      <c r="CL27" s="94"/>
      <c r="CM27" s="94"/>
      <c r="CN27" s="94"/>
      <c r="CO27" s="94"/>
      <c r="CP27" s="94"/>
      <c r="CQ27" s="94"/>
      <c r="CR27" s="94"/>
      <c r="CS27" s="94"/>
      <c r="CT27" s="94"/>
      <c r="CU27" s="94"/>
      <c r="CV27" s="94"/>
      <c r="CW27" s="94"/>
      <c r="CX27" s="97">
        <f t="array" ref="CX27">SUMPRODUCT(B27:CW27*0.25)</f>
        <v>0</v>
      </c>
    </row>
    <row r="28" spans="1:102" ht="30" customHeight="1" thickBot="1" x14ac:dyDescent="0.25">
      <c r="A28" s="105" t="s">
        <v>24</v>
      </c>
      <c r="B28" s="106">
        <f>SUM(B21:B27)</f>
        <v>0</v>
      </c>
      <c r="C28" s="107">
        <f t="shared" ref="C28:BN28" si="2">SUM(C21:C27)</f>
        <v>0</v>
      </c>
      <c r="D28" s="107">
        <f t="shared" si="2"/>
        <v>0</v>
      </c>
      <c r="E28" s="107">
        <f t="shared" si="2"/>
        <v>0</v>
      </c>
      <c r="F28" s="107">
        <f t="shared" si="2"/>
        <v>0</v>
      </c>
      <c r="G28" s="107">
        <f t="shared" si="2"/>
        <v>0</v>
      </c>
      <c r="H28" s="107">
        <f t="shared" si="2"/>
        <v>0</v>
      </c>
      <c r="I28" s="107">
        <f t="shared" si="2"/>
        <v>0</v>
      </c>
      <c r="J28" s="107">
        <f t="shared" si="2"/>
        <v>0</v>
      </c>
      <c r="K28" s="107">
        <f t="shared" si="2"/>
        <v>0</v>
      </c>
      <c r="L28" s="107">
        <f t="shared" si="2"/>
        <v>0</v>
      </c>
      <c r="M28" s="107">
        <f t="shared" si="2"/>
        <v>0</v>
      </c>
      <c r="N28" s="107">
        <f t="shared" si="2"/>
        <v>0</v>
      </c>
      <c r="O28" s="107">
        <f t="shared" si="2"/>
        <v>0</v>
      </c>
      <c r="P28" s="107">
        <f t="shared" si="2"/>
        <v>0</v>
      </c>
      <c r="Q28" s="107">
        <f t="shared" si="2"/>
        <v>0</v>
      </c>
      <c r="R28" s="107">
        <f t="shared" si="2"/>
        <v>0</v>
      </c>
      <c r="S28" s="107">
        <f t="shared" si="2"/>
        <v>0</v>
      </c>
      <c r="T28" s="107">
        <f t="shared" si="2"/>
        <v>0</v>
      </c>
      <c r="U28" s="107">
        <f t="shared" si="2"/>
        <v>0</v>
      </c>
      <c r="V28" s="107">
        <f t="shared" si="2"/>
        <v>0</v>
      </c>
      <c r="W28" s="107">
        <f t="shared" si="2"/>
        <v>0</v>
      </c>
      <c r="X28" s="107">
        <f t="shared" si="2"/>
        <v>0</v>
      </c>
      <c r="Y28" s="107">
        <f t="shared" si="2"/>
        <v>0</v>
      </c>
      <c r="Z28" s="107">
        <f t="shared" si="2"/>
        <v>0</v>
      </c>
      <c r="AA28" s="107">
        <f t="shared" si="2"/>
        <v>0</v>
      </c>
      <c r="AB28" s="107">
        <f t="shared" si="2"/>
        <v>0</v>
      </c>
      <c r="AC28" s="107">
        <f t="shared" si="2"/>
        <v>0</v>
      </c>
      <c r="AD28" s="107">
        <f t="shared" si="2"/>
        <v>0</v>
      </c>
      <c r="AE28" s="107">
        <f t="shared" si="2"/>
        <v>0</v>
      </c>
      <c r="AF28" s="107">
        <f t="shared" si="2"/>
        <v>0</v>
      </c>
      <c r="AG28" s="107">
        <f t="shared" si="2"/>
        <v>0</v>
      </c>
      <c r="AH28" s="107">
        <f t="shared" si="2"/>
        <v>0</v>
      </c>
      <c r="AI28" s="107">
        <f t="shared" si="2"/>
        <v>0</v>
      </c>
      <c r="AJ28" s="107">
        <f t="shared" si="2"/>
        <v>0</v>
      </c>
      <c r="AK28" s="107">
        <f t="shared" si="2"/>
        <v>0</v>
      </c>
      <c r="AL28" s="107">
        <f t="shared" si="2"/>
        <v>0</v>
      </c>
      <c r="AM28" s="107">
        <f t="shared" si="2"/>
        <v>0</v>
      </c>
      <c r="AN28" s="107">
        <f t="shared" si="2"/>
        <v>0</v>
      </c>
      <c r="AO28" s="107">
        <f t="shared" si="2"/>
        <v>0</v>
      </c>
      <c r="AP28" s="107">
        <f t="shared" si="2"/>
        <v>0</v>
      </c>
      <c r="AQ28" s="107">
        <f t="shared" si="2"/>
        <v>0</v>
      </c>
      <c r="AR28" s="107">
        <f t="shared" si="2"/>
        <v>0</v>
      </c>
      <c r="AS28" s="107">
        <f t="shared" si="2"/>
        <v>0</v>
      </c>
      <c r="AT28" s="107">
        <f t="shared" si="2"/>
        <v>0</v>
      </c>
      <c r="AU28" s="107">
        <f t="shared" si="2"/>
        <v>0</v>
      </c>
      <c r="AV28" s="107">
        <f t="shared" si="2"/>
        <v>0</v>
      </c>
      <c r="AW28" s="107">
        <f t="shared" si="2"/>
        <v>0</v>
      </c>
      <c r="AX28" s="107">
        <f t="shared" si="2"/>
        <v>12.029</v>
      </c>
      <c r="AY28" s="107">
        <f t="shared" si="2"/>
        <v>2.9089999999999998</v>
      </c>
      <c r="AZ28" s="107">
        <f t="shared" si="2"/>
        <v>3.53</v>
      </c>
      <c r="BA28" s="107">
        <f t="shared" si="2"/>
        <v>2.6459999999999999</v>
      </c>
      <c r="BB28" s="107">
        <f t="shared" si="2"/>
        <v>8.6690000000000005</v>
      </c>
      <c r="BC28" s="107">
        <f t="shared" si="2"/>
        <v>21.722000000000001</v>
      </c>
      <c r="BD28" s="107">
        <f t="shared" si="2"/>
        <v>3.5369999999999999</v>
      </c>
      <c r="BE28" s="107">
        <f t="shared" si="2"/>
        <v>31.907</v>
      </c>
      <c r="BF28" s="107">
        <f t="shared" si="2"/>
        <v>21.83</v>
      </c>
      <c r="BG28" s="107">
        <f t="shared" si="2"/>
        <v>22.366</v>
      </c>
      <c r="BH28" s="107">
        <f t="shared" si="2"/>
        <v>18.78</v>
      </c>
      <c r="BI28" s="107">
        <f t="shared" si="2"/>
        <v>2.093</v>
      </c>
      <c r="BJ28" s="107">
        <f t="shared" si="2"/>
        <v>1.2689999999999999</v>
      </c>
      <c r="BK28" s="107">
        <f t="shared" si="2"/>
        <v>2.149</v>
      </c>
      <c r="BL28" s="107">
        <f t="shared" si="2"/>
        <v>0.75700000000000001</v>
      </c>
      <c r="BM28" s="107">
        <f t="shared" si="2"/>
        <v>0.32200000000000001</v>
      </c>
      <c r="BN28" s="107">
        <f t="shared" si="2"/>
        <v>53.466999999999999</v>
      </c>
      <c r="BO28" s="107">
        <f t="shared" ref="BO28:CW28" si="3">SUM(BO21:BO27)</f>
        <v>7.6139999999999999</v>
      </c>
      <c r="BP28" s="107">
        <f t="shared" si="3"/>
        <v>11.193</v>
      </c>
      <c r="BQ28" s="107">
        <f t="shared" si="3"/>
        <v>75.772999999999996</v>
      </c>
      <c r="BR28" s="107">
        <f t="shared" si="3"/>
        <v>27.427</v>
      </c>
      <c r="BS28" s="107">
        <f t="shared" si="3"/>
        <v>57.737000000000002</v>
      </c>
      <c r="BT28" s="107">
        <f t="shared" si="3"/>
        <v>26.844000000000001</v>
      </c>
      <c r="BU28" s="107">
        <f t="shared" si="3"/>
        <v>14.308</v>
      </c>
      <c r="BV28" s="107">
        <f t="shared" si="3"/>
        <v>3.629</v>
      </c>
      <c r="BW28" s="107">
        <f t="shared" si="3"/>
        <v>3.7359999999999998</v>
      </c>
      <c r="BX28" s="107">
        <f t="shared" si="3"/>
        <v>1.2849999999999999</v>
      </c>
      <c r="BY28" s="107">
        <f t="shared" si="3"/>
        <v>9.3970000000000002</v>
      </c>
      <c r="BZ28" s="107">
        <f t="shared" si="3"/>
        <v>13.510000000000002</v>
      </c>
      <c r="CA28" s="107">
        <f t="shared" si="3"/>
        <v>13.582000000000001</v>
      </c>
      <c r="CB28" s="107">
        <f t="shared" si="3"/>
        <v>6.89</v>
      </c>
      <c r="CC28" s="107">
        <f t="shared" si="3"/>
        <v>4.399</v>
      </c>
      <c r="CD28" s="107">
        <f t="shared" si="3"/>
        <v>6.9239999999999995</v>
      </c>
      <c r="CE28" s="107">
        <f t="shared" si="3"/>
        <v>4.0410000000000004</v>
      </c>
      <c r="CF28" s="107">
        <f t="shared" si="3"/>
        <v>6.7140000000000004</v>
      </c>
      <c r="CG28" s="107">
        <f t="shared" si="3"/>
        <v>6.5909999999999993</v>
      </c>
      <c r="CH28" s="107">
        <f t="shared" si="3"/>
        <v>6.8769999999999998</v>
      </c>
      <c r="CI28" s="107">
        <f t="shared" si="3"/>
        <v>6.1479999999999997</v>
      </c>
      <c r="CJ28" s="107">
        <f t="shared" si="3"/>
        <v>5.7530000000000001</v>
      </c>
      <c r="CK28" s="107">
        <f t="shared" si="3"/>
        <v>6.5780000000000003</v>
      </c>
      <c r="CL28" s="107">
        <f t="shared" si="3"/>
        <v>3.4269999999999996</v>
      </c>
      <c r="CM28" s="107">
        <f t="shared" si="3"/>
        <v>4.1859999999999999</v>
      </c>
      <c r="CN28" s="107">
        <f t="shared" si="3"/>
        <v>11.257000000000001</v>
      </c>
      <c r="CO28" s="107">
        <f t="shared" si="3"/>
        <v>20.446999999999999</v>
      </c>
      <c r="CP28" s="107">
        <f t="shared" si="3"/>
        <v>14.634</v>
      </c>
      <c r="CQ28" s="107">
        <f t="shared" si="3"/>
        <v>11.995999999999999</v>
      </c>
      <c r="CR28" s="107">
        <f t="shared" si="3"/>
        <v>44.183</v>
      </c>
      <c r="CS28" s="107">
        <f t="shared" si="3"/>
        <v>64.539000000000001</v>
      </c>
      <c r="CT28" s="108">
        <f t="shared" si="3"/>
        <v>0</v>
      </c>
      <c r="CU28" s="108">
        <f t="shared" si="3"/>
        <v>0</v>
      </c>
      <c r="CV28" s="108">
        <f t="shared" si="3"/>
        <v>0</v>
      </c>
      <c r="CW28" s="109">
        <f t="shared" si="3"/>
        <v>0</v>
      </c>
      <c r="CX28" s="110">
        <f>SUM(CX21:CX27)</f>
        <v>177.90024999999997</v>
      </c>
    </row>
    <row r="29" spans="1:102" ht="18" customHeight="1" thickBot="1" x14ac:dyDescent="0.25">
      <c r="A29" s="81"/>
      <c r="B29" s="82"/>
      <c r="C29" s="83"/>
      <c r="D29" s="83"/>
      <c r="E29" s="83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  <c r="AA29" s="83"/>
      <c r="AB29" s="83"/>
      <c r="AC29" s="83"/>
      <c r="AD29" s="83"/>
      <c r="AE29" s="83"/>
      <c r="AF29" s="83"/>
      <c r="AG29" s="83"/>
      <c r="AH29" s="83"/>
      <c r="AI29" s="83"/>
      <c r="AJ29" s="83"/>
      <c r="AK29" s="83"/>
      <c r="AL29" s="83"/>
      <c r="AM29" s="83"/>
      <c r="AN29" s="83"/>
      <c r="AO29" s="83"/>
      <c r="AP29" s="83"/>
      <c r="AQ29" s="83"/>
      <c r="AR29" s="83"/>
      <c r="AS29" s="83"/>
      <c r="AT29" s="83"/>
      <c r="AU29" s="83"/>
      <c r="AV29" s="83"/>
      <c r="AW29" s="83"/>
      <c r="AX29" s="83"/>
      <c r="AY29" s="83"/>
      <c r="AZ29" s="83"/>
      <c r="BA29" s="83"/>
      <c r="BB29" s="83"/>
      <c r="BC29" s="83"/>
      <c r="BD29" s="83"/>
      <c r="BE29" s="83"/>
      <c r="BF29" s="83"/>
      <c r="BG29" s="83"/>
      <c r="BH29" s="83"/>
      <c r="BI29" s="83"/>
      <c r="BJ29" s="83"/>
      <c r="BK29" s="83"/>
      <c r="BL29" s="83"/>
      <c r="BM29" s="83"/>
      <c r="BN29" s="83"/>
      <c r="BO29" s="83"/>
      <c r="BP29" s="83"/>
      <c r="BQ29" s="83"/>
      <c r="BR29" s="83"/>
      <c r="BS29" s="83"/>
      <c r="BT29" s="83"/>
      <c r="BU29" s="83"/>
      <c r="BV29" s="83"/>
      <c r="BW29" s="83"/>
      <c r="BX29" s="83"/>
      <c r="BY29" s="83"/>
      <c r="BZ29" s="83"/>
      <c r="CA29" s="83"/>
      <c r="CB29" s="83"/>
      <c r="CC29" s="83"/>
      <c r="CD29" s="83"/>
      <c r="CE29" s="83"/>
      <c r="CF29" s="83"/>
      <c r="CG29" s="83"/>
      <c r="CH29" s="83"/>
      <c r="CI29" s="83"/>
      <c r="CJ29" s="83"/>
      <c r="CK29" s="83"/>
      <c r="CL29" s="83"/>
      <c r="CM29" s="83"/>
      <c r="CN29" s="83"/>
      <c r="CO29" s="83"/>
      <c r="CP29" s="83"/>
      <c r="CQ29" s="83"/>
      <c r="CR29" s="83"/>
      <c r="CS29" s="83"/>
      <c r="CT29" s="83"/>
      <c r="CU29" s="83"/>
      <c r="CV29" s="83"/>
      <c r="CW29" s="83"/>
      <c r="CX29" s="84"/>
    </row>
    <row r="30" spans="1:102" ht="30" customHeight="1" thickBot="1" x14ac:dyDescent="0.25">
      <c r="A30" s="85" t="s">
        <v>41</v>
      </c>
      <c r="B30" s="48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49"/>
      <c r="AL30" s="49"/>
      <c r="AM30" s="49"/>
      <c r="AN30" s="49"/>
      <c r="AO30" s="49"/>
      <c r="AP30" s="49"/>
      <c r="AQ30" s="49"/>
      <c r="AR30" s="49"/>
      <c r="AS30" s="49"/>
      <c r="AT30" s="49"/>
      <c r="AU30" s="49"/>
      <c r="AV30" s="49"/>
      <c r="AW30" s="49"/>
      <c r="AX30" s="49"/>
      <c r="AY30" s="49"/>
      <c r="AZ30" s="49"/>
      <c r="BA30" s="49"/>
      <c r="BB30" s="49"/>
      <c r="BC30" s="49"/>
      <c r="BD30" s="49"/>
      <c r="BE30" s="49"/>
      <c r="BF30" s="49"/>
      <c r="BG30" s="49"/>
      <c r="BH30" s="49"/>
      <c r="BI30" s="49"/>
      <c r="BJ30" s="49"/>
      <c r="BK30" s="49"/>
      <c r="BL30" s="49"/>
      <c r="BM30" s="49"/>
      <c r="BN30" s="49"/>
      <c r="BO30" s="49"/>
      <c r="BP30" s="49"/>
      <c r="BQ30" s="49"/>
      <c r="BR30" s="49"/>
      <c r="BS30" s="49"/>
      <c r="BT30" s="49"/>
      <c r="BU30" s="49"/>
      <c r="BV30" s="49"/>
      <c r="BW30" s="49"/>
      <c r="BX30" s="49"/>
      <c r="BY30" s="49"/>
      <c r="BZ30" s="49"/>
      <c r="CA30" s="49"/>
      <c r="CB30" s="49"/>
      <c r="CC30" s="49"/>
      <c r="CD30" s="49"/>
      <c r="CE30" s="49"/>
      <c r="CF30" s="49"/>
      <c r="CG30" s="49"/>
      <c r="CH30" s="49"/>
      <c r="CI30" s="49"/>
      <c r="CJ30" s="49"/>
      <c r="CK30" s="49"/>
      <c r="CL30" s="49"/>
      <c r="CM30" s="49"/>
      <c r="CN30" s="49"/>
      <c r="CO30" s="49"/>
      <c r="CP30" s="49"/>
      <c r="CQ30" s="49"/>
      <c r="CR30" s="49"/>
      <c r="CS30" s="49"/>
      <c r="CT30" s="49"/>
      <c r="CU30" s="49"/>
      <c r="CV30" s="49"/>
      <c r="CW30" s="50"/>
      <c r="CX30" s="18" t="s">
        <v>1</v>
      </c>
    </row>
    <row r="31" spans="1:102" ht="24.95" customHeight="1" x14ac:dyDescent="0.2">
      <c r="A31" s="86" t="s">
        <v>26</v>
      </c>
      <c r="B31" s="87"/>
      <c r="C31" s="88"/>
      <c r="D31" s="88"/>
      <c r="E31" s="88"/>
      <c r="F31" s="88"/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9"/>
      <c r="CU31" s="89"/>
      <c r="CV31" s="89"/>
      <c r="CW31" s="90"/>
      <c r="CX31" s="91">
        <f t="array" ref="CX31">SUMPRODUCT(B31:CW31*0.25)</f>
        <v>0</v>
      </c>
    </row>
    <row r="32" spans="1:102" ht="24.95" customHeight="1" x14ac:dyDescent="0.2">
      <c r="A32" s="92" t="s">
        <v>27</v>
      </c>
      <c r="B32" s="93"/>
      <c r="C32" s="94"/>
      <c r="D32" s="94"/>
      <c r="E32" s="94"/>
      <c r="F32" s="94"/>
      <c r="G32" s="94"/>
      <c r="H32" s="94"/>
      <c r="I32" s="94"/>
      <c r="J32" s="94"/>
      <c r="K32" s="94"/>
      <c r="L32" s="94"/>
      <c r="M32" s="94"/>
      <c r="N32" s="94"/>
      <c r="O32" s="94"/>
      <c r="P32" s="94"/>
      <c r="Q32" s="94"/>
      <c r="R32" s="94"/>
      <c r="S32" s="94"/>
      <c r="T32" s="94"/>
      <c r="U32" s="94"/>
      <c r="V32" s="94"/>
      <c r="W32" s="94"/>
      <c r="X32" s="94"/>
      <c r="Y32" s="94"/>
      <c r="Z32" s="94"/>
      <c r="AA32" s="94"/>
      <c r="AB32" s="94"/>
      <c r="AC32" s="94"/>
      <c r="AD32" s="94"/>
      <c r="AE32" s="94"/>
      <c r="AF32" s="94"/>
      <c r="AG32" s="94"/>
      <c r="AH32" s="94"/>
      <c r="AI32" s="94"/>
      <c r="AJ32" s="94"/>
      <c r="AK32" s="94"/>
      <c r="AL32" s="94"/>
      <c r="AM32" s="94"/>
      <c r="AN32" s="94"/>
      <c r="AO32" s="94"/>
      <c r="AP32" s="94"/>
      <c r="AQ32" s="94"/>
      <c r="AR32" s="94"/>
      <c r="AS32" s="94"/>
      <c r="AT32" s="94"/>
      <c r="AU32" s="94"/>
      <c r="AV32" s="94"/>
      <c r="AW32" s="94"/>
      <c r="AX32" s="94">
        <v>15.739000000000001</v>
      </c>
      <c r="AY32" s="94">
        <v>17.456</v>
      </c>
      <c r="AZ32" s="94">
        <v>17.995999999999999</v>
      </c>
      <c r="BA32" s="94">
        <v>17.702999999999999</v>
      </c>
      <c r="BB32" s="94">
        <v>23.295999999999999</v>
      </c>
      <c r="BC32" s="94">
        <v>25.116</v>
      </c>
      <c r="BD32" s="94">
        <v>23.923999999999999</v>
      </c>
      <c r="BE32" s="94">
        <v>37.396000000000001</v>
      </c>
      <c r="BF32" s="94">
        <v>23.562000000000001</v>
      </c>
      <c r="BG32" s="94">
        <v>32.484000000000002</v>
      </c>
      <c r="BH32" s="94">
        <v>21.283000000000001</v>
      </c>
      <c r="BI32" s="94">
        <v>23.003</v>
      </c>
      <c r="BJ32" s="94">
        <v>44.158999999999999</v>
      </c>
      <c r="BK32" s="94">
        <v>41.094999999999999</v>
      </c>
      <c r="BL32" s="94">
        <v>110.31699999999999</v>
      </c>
      <c r="BM32" s="94">
        <v>165.77</v>
      </c>
      <c r="BN32" s="94">
        <v>95.754000000000005</v>
      </c>
      <c r="BO32" s="94">
        <v>18.507999999999999</v>
      </c>
      <c r="BP32" s="94">
        <v>31.068000000000001</v>
      </c>
      <c r="BQ32" s="94">
        <v>110.19</v>
      </c>
      <c r="BR32" s="94">
        <v>52.445</v>
      </c>
      <c r="BS32" s="94">
        <v>71.786000000000001</v>
      </c>
      <c r="BT32" s="94">
        <v>71.552000000000007</v>
      </c>
      <c r="BU32" s="94">
        <v>71.558999999999997</v>
      </c>
      <c r="BV32" s="94">
        <v>10.903</v>
      </c>
      <c r="BW32" s="94">
        <v>10.753</v>
      </c>
      <c r="BX32" s="94">
        <v>95.385999999999996</v>
      </c>
      <c r="BY32" s="94">
        <v>32.524000000000001</v>
      </c>
      <c r="BZ32" s="94">
        <v>35.32</v>
      </c>
      <c r="CA32" s="94">
        <v>31.89</v>
      </c>
      <c r="CB32" s="94">
        <v>6.89</v>
      </c>
      <c r="CC32" s="94">
        <v>5.1109999999999998</v>
      </c>
      <c r="CD32" s="94">
        <v>13.420999999999999</v>
      </c>
      <c r="CE32" s="94">
        <v>6.6210000000000004</v>
      </c>
      <c r="CF32" s="94">
        <v>13.012</v>
      </c>
      <c r="CG32" s="94">
        <v>12.448</v>
      </c>
      <c r="CH32" s="94">
        <v>12.949</v>
      </c>
      <c r="CI32" s="94">
        <v>12.183</v>
      </c>
      <c r="CJ32" s="94">
        <v>11.752000000000001</v>
      </c>
      <c r="CK32" s="94">
        <v>12.598000000000001</v>
      </c>
      <c r="CL32" s="94">
        <v>27.626999999999999</v>
      </c>
      <c r="CM32" s="94">
        <v>26.347000000000001</v>
      </c>
      <c r="CN32" s="94">
        <v>30.786999999999999</v>
      </c>
      <c r="CO32" s="94">
        <v>38.929000000000002</v>
      </c>
      <c r="CP32" s="94">
        <v>39.362000000000002</v>
      </c>
      <c r="CQ32" s="94">
        <v>37.76</v>
      </c>
      <c r="CR32" s="94">
        <v>64.863</v>
      </c>
      <c r="CS32" s="94">
        <v>84.888999999999996</v>
      </c>
      <c r="CT32" s="95"/>
      <c r="CU32" s="95"/>
      <c r="CV32" s="95"/>
      <c r="CW32" s="96"/>
      <c r="CX32" s="97">
        <f t="array" ref="CX32">SUMPRODUCT(B32:CW32*0.25)</f>
        <v>459.37150000000008</v>
      </c>
    </row>
    <row r="33" spans="1:102" ht="24.95" customHeight="1" x14ac:dyDescent="0.2">
      <c r="A33" s="101" t="s">
        <v>28</v>
      </c>
      <c r="B33" s="98"/>
      <c r="C33" s="99"/>
      <c r="D33" s="99"/>
      <c r="E33" s="99"/>
      <c r="F33" s="99"/>
      <c r="G33" s="99"/>
      <c r="H33" s="99"/>
      <c r="I33" s="99"/>
      <c r="J33" s="99"/>
      <c r="K33" s="99"/>
      <c r="L33" s="99"/>
      <c r="M33" s="99"/>
      <c r="N33" s="99"/>
      <c r="O33" s="99"/>
      <c r="P33" s="99"/>
      <c r="Q33" s="99"/>
      <c r="R33" s="99"/>
      <c r="S33" s="99"/>
      <c r="T33" s="99"/>
      <c r="U33" s="99"/>
      <c r="V33" s="99"/>
      <c r="W33" s="99"/>
      <c r="X33" s="99"/>
      <c r="Y33" s="99"/>
      <c r="Z33" s="99"/>
      <c r="AA33" s="99"/>
      <c r="AB33" s="99"/>
      <c r="AC33" s="99"/>
      <c r="AD33" s="99"/>
      <c r="AE33" s="99"/>
      <c r="AF33" s="99"/>
      <c r="AG33" s="99"/>
      <c r="AH33" s="99"/>
      <c r="AI33" s="99"/>
      <c r="AJ33" s="99"/>
      <c r="AK33" s="99"/>
      <c r="AL33" s="99"/>
      <c r="AM33" s="99"/>
      <c r="AN33" s="99"/>
      <c r="AO33" s="99"/>
      <c r="AP33" s="99"/>
      <c r="AQ33" s="99"/>
      <c r="AR33" s="99"/>
      <c r="AS33" s="99"/>
      <c r="AT33" s="99"/>
      <c r="AU33" s="99"/>
      <c r="AV33" s="99"/>
      <c r="AW33" s="99"/>
      <c r="AX33" s="99"/>
      <c r="AY33" s="99"/>
      <c r="AZ33" s="99"/>
      <c r="BA33" s="99"/>
      <c r="BB33" s="99"/>
      <c r="BC33" s="99"/>
      <c r="BD33" s="99"/>
      <c r="BE33" s="99"/>
      <c r="BF33" s="99"/>
      <c r="BG33" s="99"/>
      <c r="BH33" s="99"/>
      <c r="BI33" s="99"/>
      <c r="BJ33" s="99"/>
      <c r="BK33" s="99"/>
      <c r="BL33" s="99"/>
      <c r="BM33" s="99"/>
      <c r="BN33" s="99"/>
      <c r="BO33" s="99"/>
      <c r="BP33" s="99"/>
      <c r="BQ33" s="99"/>
      <c r="BR33" s="99"/>
      <c r="BS33" s="99"/>
      <c r="BT33" s="99"/>
      <c r="BU33" s="99"/>
      <c r="BV33" s="99"/>
      <c r="BW33" s="99"/>
      <c r="BX33" s="99"/>
      <c r="BY33" s="99"/>
      <c r="BZ33" s="99"/>
      <c r="CA33" s="99"/>
      <c r="CB33" s="99"/>
      <c r="CC33" s="99"/>
      <c r="CD33" s="99"/>
      <c r="CE33" s="99"/>
      <c r="CF33" s="99"/>
      <c r="CG33" s="99"/>
      <c r="CH33" s="99"/>
      <c r="CI33" s="99"/>
      <c r="CJ33" s="99"/>
      <c r="CK33" s="99"/>
      <c r="CL33" s="99"/>
      <c r="CM33" s="99"/>
      <c r="CN33" s="99"/>
      <c r="CO33" s="99"/>
      <c r="CP33" s="99"/>
      <c r="CQ33" s="99"/>
      <c r="CR33" s="99"/>
      <c r="CS33" s="99"/>
      <c r="CT33" s="100"/>
      <c r="CU33" s="100"/>
      <c r="CV33" s="100"/>
      <c r="CW33" s="102"/>
      <c r="CX33" s="103">
        <f t="array" ref="CX33">SUMPRODUCT(B33:CW33*0.25)</f>
        <v>0</v>
      </c>
    </row>
    <row r="34" spans="1:102" ht="30" customHeight="1" thickBot="1" x14ac:dyDescent="0.25">
      <c r="A34" s="75" t="s">
        <v>42</v>
      </c>
      <c r="B34" s="76">
        <f>SUM(B31:B33)</f>
        <v>0</v>
      </c>
      <c r="C34" s="77">
        <f t="shared" ref="C34:BN34" si="4">SUM(C31:C33)</f>
        <v>0</v>
      </c>
      <c r="D34" s="77">
        <f t="shared" si="4"/>
        <v>0</v>
      </c>
      <c r="E34" s="77">
        <f t="shared" si="4"/>
        <v>0</v>
      </c>
      <c r="F34" s="77">
        <f t="shared" si="4"/>
        <v>0</v>
      </c>
      <c r="G34" s="77">
        <f t="shared" si="4"/>
        <v>0</v>
      </c>
      <c r="H34" s="77">
        <f t="shared" si="4"/>
        <v>0</v>
      </c>
      <c r="I34" s="77">
        <f t="shared" si="4"/>
        <v>0</v>
      </c>
      <c r="J34" s="77">
        <f t="shared" si="4"/>
        <v>0</v>
      </c>
      <c r="K34" s="77">
        <f t="shared" si="4"/>
        <v>0</v>
      </c>
      <c r="L34" s="77">
        <f t="shared" si="4"/>
        <v>0</v>
      </c>
      <c r="M34" s="77">
        <f t="shared" si="4"/>
        <v>0</v>
      </c>
      <c r="N34" s="77">
        <f t="shared" si="4"/>
        <v>0</v>
      </c>
      <c r="O34" s="77">
        <f t="shared" si="4"/>
        <v>0</v>
      </c>
      <c r="P34" s="77">
        <f t="shared" si="4"/>
        <v>0</v>
      </c>
      <c r="Q34" s="77">
        <f t="shared" si="4"/>
        <v>0</v>
      </c>
      <c r="R34" s="77">
        <f t="shared" si="4"/>
        <v>0</v>
      </c>
      <c r="S34" s="77">
        <f t="shared" si="4"/>
        <v>0</v>
      </c>
      <c r="T34" s="77">
        <f t="shared" si="4"/>
        <v>0</v>
      </c>
      <c r="U34" s="77">
        <f t="shared" si="4"/>
        <v>0</v>
      </c>
      <c r="V34" s="77">
        <f t="shared" si="4"/>
        <v>0</v>
      </c>
      <c r="W34" s="77">
        <f t="shared" si="4"/>
        <v>0</v>
      </c>
      <c r="X34" s="77">
        <f t="shared" si="4"/>
        <v>0</v>
      </c>
      <c r="Y34" s="77">
        <f t="shared" si="4"/>
        <v>0</v>
      </c>
      <c r="Z34" s="77">
        <f t="shared" si="4"/>
        <v>0</v>
      </c>
      <c r="AA34" s="77">
        <f t="shared" si="4"/>
        <v>0</v>
      </c>
      <c r="AB34" s="77">
        <f t="shared" si="4"/>
        <v>0</v>
      </c>
      <c r="AC34" s="77">
        <f t="shared" si="4"/>
        <v>0</v>
      </c>
      <c r="AD34" s="77">
        <f t="shared" si="4"/>
        <v>0</v>
      </c>
      <c r="AE34" s="77">
        <f t="shared" si="4"/>
        <v>0</v>
      </c>
      <c r="AF34" s="77">
        <f t="shared" si="4"/>
        <v>0</v>
      </c>
      <c r="AG34" s="77">
        <f t="shared" si="4"/>
        <v>0</v>
      </c>
      <c r="AH34" s="77">
        <f t="shared" si="4"/>
        <v>0</v>
      </c>
      <c r="AI34" s="77">
        <f t="shared" si="4"/>
        <v>0</v>
      </c>
      <c r="AJ34" s="77">
        <f t="shared" si="4"/>
        <v>0</v>
      </c>
      <c r="AK34" s="77">
        <f t="shared" si="4"/>
        <v>0</v>
      </c>
      <c r="AL34" s="77">
        <f t="shared" si="4"/>
        <v>0</v>
      </c>
      <c r="AM34" s="77">
        <f t="shared" si="4"/>
        <v>0</v>
      </c>
      <c r="AN34" s="77">
        <f t="shared" si="4"/>
        <v>0</v>
      </c>
      <c r="AO34" s="77">
        <f t="shared" si="4"/>
        <v>0</v>
      </c>
      <c r="AP34" s="77">
        <f t="shared" si="4"/>
        <v>0</v>
      </c>
      <c r="AQ34" s="77">
        <f t="shared" si="4"/>
        <v>0</v>
      </c>
      <c r="AR34" s="77">
        <f t="shared" si="4"/>
        <v>0</v>
      </c>
      <c r="AS34" s="77">
        <f t="shared" si="4"/>
        <v>0</v>
      </c>
      <c r="AT34" s="77">
        <f t="shared" si="4"/>
        <v>0</v>
      </c>
      <c r="AU34" s="77">
        <f t="shared" si="4"/>
        <v>0</v>
      </c>
      <c r="AV34" s="77">
        <f t="shared" si="4"/>
        <v>0</v>
      </c>
      <c r="AW34" s="77">
        <f t="shared" si="4"/>
        <v>0</v>
      </c>
      <c r="AX34" s="77">
        <f t="shared" si="4"/>
        <v>15.739000000000001</v>
      </c>
      <c r="AY34" s="77">
        <f t="shared" si="4"/>
        <v>17.456</v>
      </c>
      <c r="AZ34" s="77">
        <f t="shared" si="4"/>
        <v>17.995999999999999</v>
      </c>
      <c r="BA34" s="77">
        <f t="shared" si="4"/>
        <v>17.702999999999999</v>
      </c>
      <c r="BB34" s="77">
        <f t="shared" si="4"/>
        <v>23.295999999999999</v>
      </c>
      <c r="BC34" s="77">
        <f t="shared" si="4"/>
        <v>25.116</v>
      </c>
      <c r="BD34" s="77">
        <f t="shared" si="4"/>
        <v>23.923999999999999</v>
      </c>
      <c r="BE34" s="77">
        <f t="shared" si="4"/>
        <v>37.396000000000001</v>
      </c>
      <c r="BF34" s="77">
        <f t="shared" si="4"/>
        <v>23.562000000000001</v>
      </c>
      <c r="BG34" s="77">
        <f t="shared" si="4"/>
        <v>32.484000000000002</v>
      </c>
      <c r="BH34" s="77">
        <f t="shared" si="4"/>
        <v>21.283000000000001</v>
      </c>
      <c r="BI34" s="77">
        <f t="shared" si="4"/>
        <v>23.003</v>
      </c>
      <c r="BJ34" s="77">
        <f t="shared" si="4"/>
        <v>44.158999999999999</v>
      </c>
      <c r="BK34" s="77">
        <f t="shared" si="4"/>
        <v>41.094999999999999</v>
      </c>
      <c r="BL34" s="77">
        <f t="shared" si="4"/>
        <v>110.31699999999999</v>
      </c>
      <c r="BM34" s="77">
        <f t="shared" si="4"/>
        <v>165.77</v>
      </c>
      <c r="BN34" s="77">
        <f t="shared" si="4"/>
        <v>95.754000000000005</v>
      </c>
      <c r="BO34" s="77">
        <f t="shared" ref="BO34:CW34" si="5">SUM(BO31:BO33)</f>
        <v>18.507999999999999</v>
      </c>
      <c r="BP34" s="77">
        <f t="shared" si="5"/>
        <v>31.068000000000001</v>
      </c>
      <c r="BQ34" s="77">
        <f t="shared" si="5"/>
        <v>110.19</v>
      </c>
      <c r="BR34" s="77">
        <f t="shared" si="5"/>
        <v>52.445</v>
      </c>
      <c r="BS34" s="77">
        <f t="shared" si="5"/>
        <v>71.786000000000001</v>
      </c>
      <c r="BT34" s="77">
        <f t="shared" si="5"/>
        <v>71.552000000000007</v>
      </c>
      <c r="BU34" s="77">
        <f t="shared" si="5"/>
        <v>71.558999999999997</v>
      </c>
      <c r="BV34" s="77">
        <f t="shared" si="5"/>
        <v>10.903</v>
      </c>
      <c r="BW34" s="77">
        <f t="shared" si="5"/>
        <v>10.753</v>
      </c>
      <c r="BX34" s="77">
        <f t="shared" si="5"/>
        <v>95.385999999999996</v>
      </c>
      <c r="BY34" s="77">
        <f t="shared" si="5"/>
        <v>32.524000000000001</v>
      </c>
      <c r="BZ34" s="77">
        <f t="shared" si="5"/>
        <v>35.32</v>
      </c>
      <c r="CA34" s="77">
        <f t="shared" si="5"/>
        <v>31.89</v>
      </c>
      <c r="CB34" s="77">
        <f t="shared" si="5"/>
        <v>6.89</v>
      </c>
      <c r="CC34" s="77">
        <f t="shared" si="5"/>
        <v>5.1109999999999998</v>
      </c>
      <c r="CD34" s="77">
        <f t="shared" si="5"/>
        <v>13.420999999999999</v>
      </c>
      <c r="CE34" s="77">
        <f t="shared" si="5"/>
        <v>6.6210000000000004</v>
      </c>
      <c r="CF34" s="77">
        <f t="shared" si="5"/>
        <v>13.012</v>
      </c>
      <c r="CG34" s="77">
        <f t="shared" si="5"/>
        <v>12.448</v>
      </c>
      <c r="CH34" s="77">
        <f t="shared" si="5"/>
        <v>12.949</v>
      </c>
      <c r="CI34" s="77">
        <f t="shared" si="5"/>
        <v>12.183</v>
      </c>
      <c r="CJ34" s="77">
        <f t="shared" si="5"/>
        <v>11.752000000000001</v>
      </c>
      <c r="CK34" s="77">
        <f t="shared" si="5"/>
        <v>12.598000000000001</v>
      </c>
      <c r="CL34" s="77">
        <f t="shared" si="5"/>
        <v>27.626999999999999</v>
      </c>
      <c r="CM34" s="77">
        <f t="shared" si="5"/>
        <v>26.347000000000001</v>
      </c>
      <c r="CN34" s="77">
        <f t="shared" si="5"/>
        <v>30.786999999999999</v>
      </c>
      <c r="CO34" s="77">
        <f t="shared" si="5"/>
        <v>38.929000000000002</v>
      </c>
      <c r="CP34" s="77">
        <f t="shared" si="5"/>
        <v>39.362000000000002</v>
      </c>
      <c r="CQ34" s="77">
        <f t="shared" si="5"/>
        <v>37.76</v>
      </c>
      <c r="CR34" s="77">
        <f t="shared" si="5"/>
        <v>64.863</v>
      </c>
      <c r="CS34" s="77">
        <f t="shared" si="5"/>
        <v>84.888999999999996</v>
      </c>
      <c r="CT34" s="78">
        <f t="shared" si="5"/>
        <v>0</v>
      </c>
      <c r="CU34" s="78">
        <f t="shared" si="5"/>
        <v>0</v>
      </c>
      <c r="CV34" s="78">
        <f t="shared" si="5"/>
        <v>0</v>
      </c>
      <c r="CW34" s="79">
        <f t="shared" si="5"/>
        <v>0</v>
      </c>
      <c r="CX34" s="80">
        <f>SUM(CX31:CX33)</f>
        <v>459.37150000000008</v>
      </c>
    </row>
    <row r="35" spans="1:102" ht="18" customHeight="1" thickBot="1" x14ac:dyDescent="0.25">
      <c r="A35" s="81"/>
      <c r="B35" s="82"/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83"/>
      <c r="AI35" s="83"/>
      <c r="AJ35" s="83"/>
      <c r="AK35" s="83"/>
      <c r="AL35" s="83"/>
      <c r="AM35" s="83"/>
      <c r="AN35" s="83"/>
      <c r="AO35" s="83"/>
      <c r="AP35" s="83"/>
      <c r="AQ35" s="83"/>
      <c r="AR35" s="83"/>
      <c r="AS35" s="83"/>
      <c r="AT35" s="83"/>
      <c r="AU35" s="83"/>
      <c r="AV35" s="83"/>
      <c r="AW35" s="83"/>
      <c r="AX35" s="83"/>
      <c r="AY35" s="83"/>
      <c r="AZ35" s="83"/>
      <c r="BA35" s="83"/>
      <c r="BB35" s="83"/>
      <c r="BC35" s="83"/>
      <c r="BD35" s="83"/>
      <c r="BE35" s="83"/>
      <c r="BF35" s="83"/>
      <c r="BG35" s="83"/>
      <c r="BH35" s="83"/>
      <c r="BI35" s="83"/>
      <c r="BJ35" s="83"/>
      <c r="BK35" s="83"/>
      <c r="BL35" s="83"/>
      <c r="BM35" s="83"/>
      <c r="BN35" s="83"/>
      <c r="BO35" s="83"/>
      <c r="BP35" s="83"/>
      <c r="BQ35" s="83"/>
      <c r="BR35" s="83"/>
      <c r="BS35" s="83"/>
      <c r="BT35" s="83"/>
      <c r="BU35" s="83"/>
      <c r="BV35" s="83"/>
      <c r="BW35" s="83"/>
      <c r="BX35" s="83"/>
      <c r="BY35" s="83"/>
      <c r="BZ35" s="83"/>
      <c r="CA35" s="83"/>
      <c r="CB35" s="83"/>
      <c r="CC35" s="83"/>
      <c r="CD35" s="83"/>
      <c r="CE35" s="83"/>
      <c r="CF35" s="83"/>
      <c r="CG35" s="83"/>
      <c r="CH35" s="83"/>
      <c r="CI35" s="83"/>
      <c r="CJ35" s="83"/>
      <c r="CK35" s="83"/>
      <c r="CL35" s="83"/>
      <c r="CM35" s="83"/>
      <c r="CN35" s="83"/>
      <c r="CO35" s="83"/>
      <c r="CP35" s="83"/>
      <c r="CQ35" s="83"/>
      <c r="CR35" s="83"/>
      <c r="CS35" s="83"/>
      <c r="CT35" s="83"/>
      <c r="CU35" s="83"/>
      <c r="CV35" s="83"/>
      <c r="CW35" s="83"/>
      <c r="CX35" s="84"/>
    </row>
    <row r="36" spans="1:102" ht="30" customHeight="1" thickBot="1" x14ac:dyDescent="0.25">
      <c r="A36" s="85" t="s">
        <v>43</v>
      </c>
      <c r="B36" s="111">
        <v>1</v>
      </c>
      <c r="C36" s="112"/>
      <c r="D36" s="112"/>
      <c r="E36" s="112"/>
      <c r="F36" s="112"/>
      <c r="G36" s="112"/>
      <c r="H36" s="112"/>
      <c r="I36" s="112"/>
      <c r="J36" s="112"/>
      <c r="K36" s="112"/>
      <c r="L36" s="112"/>
      <c r="M36" s="112"/>
      <c r="N36" s="112"/>
      <c r="O36" s="112"/>
      <c r="P36" s="112"/>
      <c r="Q36" s="112"/>
      <c r="R36" s="112"/>
      <c r="S36" s="112"/>
      <c r="T36" s="112"/>
      <c r="U36" s="112"/>
      <c r="V36" s="112"/>
      <c r="W36" s="112"/>
      <c r="X36" s="112"/>
      <c r="Y36" s="112"/>
      <c r="Z36" s="112"/>
      <c r="AA36" s="112"/>
      <c r="AB36" s="112"/>
      <c r="AC36" s="112"/>
      <c r="AD36" s="112"/>
      <c r="AE36" s="112"/>
      <c r="AF36" s="112"/>
      <c r="AG36" s="112"/>
      <c r="AH36" s="112"/>
      <c r="AI36" s="112"/>
      <c r="AJ36" s="112"/>
      <c r="AK36" s="112"/>
      <c r="AL36" s="112"/>
      <c r="AM36" s="112"/>
      <c r="AN36" s="112"/>
      <c r="AO36" s="112"/>
      <c r="AP36" s="112"/>
      <c r="AQ36" s="112"/>
      <c r="AR36" s="112"/>
      <c r="AS36" s="112"/>
      <c r="AT36" s="112"/>
      <c r="AU36" s="112"/>
      <c r="AV36" s="112"/>
      <c r="AW36" s="112"/>
      <c r="AX36" s="112"/>
      <c r="AY36" s="112"/>
      <c r="AZ36" s="112"/>
      <c r="BA36" s="112"/>
      <c r="BB36" s="112"/>
      <c r="BC36" s="112"/>
      <c r="BD36" s="112"/>
      <c r="BE36" s="112"/>
      <c r="BF36" s="112"/>
      <c r="BG36" s="112"/>
      <c r="BH36" s="112"/>
      <c r="BI36" s="112"/>
      <c r="BJ36" s="112"/>
      <c r="BK36" s="112"/>
      <c r="BL36" s="112"/>
      <c r="BM36" s="112"/>
      <c r="BN36" s="112"/>
      <c r="BO36" s="112"/>
      <c r="BP36" s="112"/>
      <c r="BQ36" s="112"/>
      <c r="BR36" s="112"/>
      <c r="BS36" s="112"/>
      <c r="BT36" s="112"/>
      <c r="BU36" s="112"/>
      <c r="BV36" s="112"/>
      <c r="BW36" s="112"/>
      <c r="BX36" s="112"/>
      <c r="BY36" s="112"/>
      <c r="BZ36" s="112"/>
      <c r="CA36" s="112"/>
      <c r="CB36" s="112"/>
      <c r="CC36" s="112"/>
      <c r="CD36" s="112"/>
      <c r="CE36" s="112"/>
      <c r="CF36" s="112"/>
      <c r="CG36" s="112"/>
      <c r="CH36" s="112"/>
      <c r="CI36" s="112"/>
      <c r="CJ36" s="112"/>
      <c r="CK36" s="112"/>
      <c r="CL36" s="112"/>
      <c r="CM36" s="112"/>
      <c r="CN36" s="112"/>
      <c r="CO36" s="112"/>
      <c r="CP36" s="112"/>
      <c r="CQ36" s="112"/>
      <c r="CR36" s="112"/>
      <c r="CS36" s="112"/>
      <c r="CT36" s="112"/>
      <c r="CU36" s="112"/>
      <c r="CV36" s="112"/>
      <c r="CW36" s="112"/>
      <c r="CX36" s="113"/>
    </row>
    <row r="37" spans="1:102" ht="24.95" customHeight="1" x14ac:dyDescent="0.2">
      <c r="A37" s="86" t="s">
        <v>44</v>
      </c>
      <c r="B37" s="114"/>
      <c r="C37" s="115"/>
      <c r="D37" s="115"/>
      <c r="E37" s="115"/>
      <c r="F37" s="115"/>
      <c r="G37" s="115"/>
      <c r="H37" s="115"/>
      <c r="I37" s="115"/>
      <c r="J37" s="115"/>
      <c r="K37" s="115"/>
      <c r="L37" s="115"/>
      <c r="M37" s="115"/>
      <c r="N37" s="115"/>
      <c r="O37" s="115"/>
      <c r="P37" s="115"/>
      <c r="Q37" s="115"/>
      <c r="R37" s="115"/>
      <c r="S37" s="115"/>
      <c r="T37" s="115"/>
      <c r="U37" s="115"/>
      <c r="V37" s="115"/>
      <c r="W37" s="115"/>
      <c r="X37" s="115"/>
      <c r="Y37" s="115"/>
      <c r="Z37" s="115"/>
      <c r="AA37" s="115"/>
      <c r="AB37" s="115"/>
      <c r="AC37" s="115"/>
      <c r="AD37" s="115"/>
      <c r="AE37" s="115"/>
      <c r="AF37" s="115"/>
      <c r="AG37" s="115"/>
      <c r="AH37" s="115"/>
      <c r="AI37" s="115"/>
      <c r="AJ37" s="115"/>
      <c r="AK37" s="115"/>
      <c r="AL37" s="115"/>
      <c r="AM37" s="115"/>
      <c r="AN37" s="115"/>
      <c r="AO37" s="115"/>
      <c r="AP37" s="115"/>
      <c r="AQ37" s="115"/>
      <c r="AR37" s="115"/>
      <c r="AS37" s="115"/>
      <c r="AT37" s="115"/>
      <c r="AU37" s="115"/>
      <c r="AV37" s="115"/>
      <c r="AW37" s="115"/>
      <c r="AX37" s="115"/>
      <c r="AY37" s="115"/>
      <c r="AZ37" s="115"/>
      <c r="BA37" s="115"/>
      <c r="BB37" s="115"/>
      <c r="BC37" s="115"/>
      <c r="BD37" s="115"/>
      <c r="BE37" s="115"/>
      <c r="BF37" s="115"/>
      <c r="BG37" s="115"/>
      <c r="BH37" s="115"/>
      <c r="BI37" s="115"/>
      <c r="BJ37" s="115"/>
      <c r="BK37" s="115"/>
      <c r="BL37" s="115"/>
      <c r="BM37" s="115"/>
      <c r="BN37" s="115"/>
      <c r="BO37" s="115"/>
      <c r="BP37" s="115"/>
      <c r="BQ37" s="115"/>
      <c r="BR37" s="115"/>
      <c r="BS37" s="115"/>
      <c r="BT37" s="115"/>
      <c r="BU37" s="115"/>
      <c r="BV37" s="115"/>
      <c r="BW37" s="115"/>
      <c r="BX37" s="115"/>
      <c r="BY37" s="115"/>
      <c r="BZ37" s="115"/>
      <c r="CA37" s="115"/>
      <c r="CB37" s="115"/>
      <c r="CC37" s="115"/>
      <c r="CD37" s="115"/>
      <c r="CE37" s="115"/>
      <c r="CF37" s="115"/>
      <c r="CG37" s="115"/>
      <c r="CH37" s="115"/>
      <c r="CI37" s="115"/>
      <c r="CJ37" s="115"/>
      <c r="CK37" s="115"/>
      <c r="CL37" s="115"/>
      <c r="CM37" s="115"/>
      <c r="CN37" s="115"/>
      <c r="CO37" s="115"/>
      <c r="CP37" s="115"/>
      <c r="CQ37" s="115"/>
      <c r="CR37" s="115"/>
      <c r="CS37" s="115"/>
      <c r="CT37" s="116"/>
      <c r="CU37" s="116"/>
      <c r="CV37" s="116"/>
      <c r="CW37" s="117"/>
      <c r="CX37" s="91">
        <f t="array" ref="CX37">SUMPRODUCT(B37:CW37*0.25)</f>
        <v>0</v>
      </c>
    </row>
    <row r="38" spans="1:102" ht="24.95" customHeight="1" x14ac:dyDescent="0.2">
      <c r="A38" s="118" t="s">
        <v>45</v>
      </c>
      <c r="B38" s="119"/>
      <c r="C38" s="120"/>
      <c r="D38" s="120"/>
      <c r="E38" s="120"/>
      <c r="F38" s="120"/>
      <c r="G38" s="120"/>
      <c r="H38" s="120"/>
      <c r="I38" s="120"/>
      <c r="J38" s="120"/>
      <c r="K38" s="120"/>
      <c r="L38" s="120"/>
      <c r="M38" s="120"/>
      <c r="N38" s="120"/>
      <c r="O38" s="120"/>
      <c r="P38" s="120"/>
      <c r="Q38" s="120"/>
      <c r="R38" s="120"/>
      <c r="S38" s="120"/>
      <c r="T38" s="120"/>
      <c r="U38" s="120"/>
      <c r="V38" s="120"/>
      <c r="W38" s="120"/>
      <c r="X38" s="120"/>
      <c r="Y38" s="120"/>
      <c r="Z38" s="120"/>
      <c r="AA38" s="120"/>
      <c r="AB38" s="120"/>
      <c r="AC38" s="120"/>
      <c r="AD38" s="120"/>
      <c r="AE38" s="120"/>
      <c r="AF38" s="120"/>
      <c r="AG38" s="120"/>
      <c r="AH38" s="120"/>
      <c r="AI38" s="120"/>
      <c r="AJ38" s="120"/>
      <c r="AK38" s="120"/>
      <c r="AL38" s="120"/>
      <c r="AM38" s="120"/>
      <c r="AN38" s="120"/>
      <c r="AO38" s="120"/>
      <c r="AP38" s="120"/>
      <c r="AQ38" s="120"/>
      <c r="AR38" s="120"/>
      <c r="AS38" s="120"/>
      <c r="AT38" s="120"/>
      <c r="AU38" s="120"/>
      <c r="AV38" s="120"/>
      <c r="AW38" s="120"/>
      <c r="AX38" s="120"/>
      <c r="AY38" s="120"/>
      <c r="AZ38" s="120"/>
      <c r="BA38" s="120"/>
      <c r="BB38" s="120"/>
      <c r="BC38" s="120"/>
      <c r="BD38" s="120"/>
      <c r="BE38" s="120"/>
      <c r="BF38" s="120"/>
      <c r="BG38" s="120"/>
      <c r="BH38" s="120"/>
      <c r="BI38" s="120"/>
      <c r="BJ38" s="120"/>
      <c r="BK38" s="120"/>
      <c r="BL38" s="120"/>
      <c r="BM38" s="120"/>
      <c r="BN38" s="120"/>
      <c r="BO38" s="120"/>
      <c r="BP38" s="120"/>
      <c r="BQ38" s="120"/>
      <c r="BR38" s="120"/>
      <c r="BS38" s="120"/>
      <c r="BT38" s="120"/>
      <c r="BU38" s="120"/>
      <c r="BV38" s="120"/>
      <c r="BW38" s="120"/>
      <c r="BX38" s="120"/>
      <c r="BY38" s="120"/>
      <c r="BZ38" s="120"/>
      <c r="CA38" s="120"/>
      <c r="CB38" s="120"/>
      <c r="CC38" s="120"/>
      <c r="CD38" s="120"/>
      <c r="CE38" s="120"/>
      <c r="CF38" s="120"/>
      <c r="CG38" s="120"/>
      <c r="CH38" s="120"/>
      <c r="CI38" s="120"/>
      <c r="CJ38" s="120"/>
      <c r="CK38" s="120"/>
      <c r="CL38" s="120"/>
      <c r="CM38" s="120"/>
      <c r="CN38" s="120"/>
      <c r="CO38" s="120"/>
      <c r="CP38" s="120"/>
      <c r="CQ38" s="120"/>
      <c r="CR38" s="120"/>
      <c r="CS38" s="120"/>
      <c r="CT38" s="120"/>
      <c r="CU38" s="120"/>
      <c r="CV38" s="120"/>
      <c r="CW38" s="121"/>
      <c r="CX38" s="97">
        <f t="array" ref="CX38">SUMPRODUCT(B38:CW38*0.25)</f>
        <v>0</v>
      </c>
    </row>
    <row r="39" spans="1:102" ht="24.95" customHeight="1" x14ac:dyDescent="0.2">
      <c r="A39" s="118" t="s">
        <v>46</v>
      </c>
      <c r="B39" s="119"/>
      <c r="C39" s="120"/>
      <c r="D39" s="120"/>
      <c r="E39" s="120"/>
      <c r="F39" s="120"/>
      <c r="G39" s="120"/>
      <c r="H39" s="120"/>
      <c r="I39" s="120"/>
      <c r="J39" s="120"/>
      <c r="K39" s="120"/>
      <c r="L39" s="120"/>
      <c r="M39" s="120"/>
      <c r="N39" s="120"/>
      <c r="O39" s="120"/>
      <c r="P39" s="120"/>
      <c r="Q39" s="120"/>
      <c r="R39" s="120"/>
      <c r="S39" s="120"/>
      <c r="T39" s="120"/>
      <c r="U39" s="120"/>
      <c r="V39" s="120"/>
      <c r="W39" s="120"/>
      <c r="X39" s="120"/>
      <c r="Y39" s="120"/>
      <c r="Z39" s="120"/>
      <c r="AA39" s="120"/>
      <c r="AB39" s="120"/>
      <c r="AC39" s="120"/>
      <c r="AD39" s="120"/>
      <c r="AE39" s="120"/>
      <c r="AF39" s="120"/>
      <c r="AG39" s="120"/>
      <c r="AH39" s="120"/>
      <c r="AI39" s="120"/>
      <c r="AJ39" s="120"/>
      <c r="AK39" s="120"/>
      <c r="AL39" s="120"/>
      <c r="AM39" s="120"/>
      <c r="AN39" s="120"/>
      <c r="AO39" s="120"/>
      <c r="AP39" s="120"/>
      <c r="AQ39" s="120"/>
      <c r="AR39" s="120"/>
      <c r="AS39" s="120"/>
      <c r="AT39" s="120"/>
      <c r="AU39" s="120"/>
      <c r="AV39" s="120"/>
      <c r="AW39" s="120"/>
      <c r="AX39" s="120"/>
      <c r="AY39" s="120"/>
      <c r="AZ39" s="120"/>
      <c r="BA39" s="120"/>
      <c r="BB39" s="120"/>
      <c r="BC39" s="120"/>
      <c r="BD39" s="120"/>
      <c r="BE39" s="120"/>
      <c r="BF39" s="120"/>
      <c r="BG39" s="120"/>
      <c r="BH39" s="120"/>
      <c r="BI39" s="120"/>
      <c r="BJ39" s="120"/>
      <c r="BK39" s="120"/>
      <c r="BL39" s="120"/>
      <c r="BM39" s="120"/>
      <c r="BN39" s="120"/>
      <c r="BO39" s="120"/>
      <c r="BP39" s="120"/>
      <c r="BQ39" s="120"/>
      <c r="BR39" s="120">
        <v>21.7</v>
      </c>
      <c r="BS39" s="120">
        <v>2</v>
      </c>
      <c r="BT39" s="120">
        <v>2</v>
      </c>
      <c r="BU39" s="120">
        <v>2</v>
      </c>
      <c r="BV39" s="120">
        <v>9.3000000000000007</v>
      </c>
      <c r="BW39" s="120">
        <v>3.6</v>
      </c>
      <c r="BX39" s="120"/>
      <c r="BY39" s="120"/>
      <c r="BZ39" s="120"/>
      <c r="CA39" s="120"/>
      <c r="CB39" s="120"/>
      <c r="CC39" s="120"/>
      <c r="CD39" s="120"/>
      <c r="CE39" s="120"/>
      <c r="CF39" s="120"/>
      <c r="CG39" s="120"/>
      <c r="CH39" s="120">
        <v>2</v>
      </c>
      <c r="CI39" s="120">
        <v>2</v>
      </c>
      <c r="CJ39" s="120">
        <v>2</v>
      </c>
      <c r="CK39" s="120">
        <v>2</v>
      </c>
      <c r="CL39" s="120"/>
      <c r="CM39" s="120"/>
      <c r="CN39" s="120"/>
      <c r="CO39" s="120">
        <v>6</v>
      </c>
      <c r="CP39" s="120">
        <v>19.399999999999999</v>
      </c>
      <c r="CQ39" s="120">
        <v>21</v>
      </c>
      <c r="CR39" s="120">
        <v>2.6</v>
      </c>
      <c r="CS39" s="120">
        <v>2.6</v>
      </c>
      <c r="CT39" s="122"/>
      <c r="CU39" s="122"/>
      <c r="CV39" s="122"/>
      <c r="CW39" s="121"/>
      <c r="CX39" s="97">
        <f t="array" ref="CX39">SUMPRODUCT(B39:CW39*0.25)</f>
        <v>25.049999999999997</v>
      </c>
    </row>
    <row r="40" spans="1:102" ht="24.95" customHeight="1" x14ac:dyDescent="0.2">
      <c r="A40" s="118" t="s">
        <v>47</v>
      </c>
      <c r="B40" s="119"/>
      <c r="C40" s="120"/>
      <c r="D40" s="120"/>
      <c r="E40" s="120"/>
      <c r="F40" s="120"/>
      <c r="G40" s="120"/>
      <c r="H40" s="120"/>
      <c r="I40" s="120"/>
      <c r="J40" s="120"/>
      <c r="K40" s="120"/>
      <c r="L40" s="120"/>
      <c r="M40" s="120"/>
      <c r="N40" s="120"/>
      <c r="O40" s="120"/>
      <c r="P40" s="120"/>
      <c r="Q40" s="120"/>
      <c r="R40" s="120"/>
      <c r="S40" s="120"/>
      <c r="T40" s="120"/>
      <c r="U40" s="120"/>
      <c r="V40" s="120"/>
      <c r="W40" s="120"/>
      <c r="X40" s="120"/>
      <c r="Y40" s="120"/>
      <c r="Z40" s="120"/>
      <c r="AA40" s="120"/>
      <c r="AB40" s="120"/>
      <c r="AC40" s="120"/>
      <c r="AD40" s="120"/>
      <c r="AE40" s="120"/>
      <c r="AF40" s="120"/>
      <c r="AG40" s="120"/>
      <c r="AH40" s="120"/>
      <c r="AI40" s="120"/>
      <c r="AJ40" s="120"/>
      <c r="AK40" s="120"/>
      <c r="AL40" s="120"/>
      <c r="AM40" s="120"/>
      <c r="AN40" s="120"/>
      <c r="AO40" s="120"/>
      <c r="AP40" s="120"/>
      <c r="AQ40" s="120"/>
      <c r="AR40" s="120"/>
      <c r="AS40" s="120"/>
      <c r="AT40" s="120"/>
      <c r="AU40" s="120"/>
      <c r="AV40" s="120"/>
      <c r="AW40" s="120"/>
      <c r="AX40" s="120"/>
      <c r="AY40" s="120"/>
      <c r="AZ40" s="120"/>
      <c r="BA40" s="120"/>
      <c r="BB40" s="120"/>
      <c r="BC40" s="120"/>
      <c r="BD40" s="120"/>
      <c r="BE40" s="120"/>
      <c r="BF40" s="120"/>
      <c r="BG40" s="120"/>
      <c r="BH40" s="120"/>
      <c r="BI40" s="120"/>
      <c r="BJ40" s="120"/>
      <c r="BK40" s="120"/>
      <c r="BL40" s="120"/>
      <c r="BM40" s="120"/>
      <c r="BN40" s="120"/>
      <c r="BO40" s="120"/>
      <c r="BP40" s="120"/>
      <c r="BQ40" s="120"/>
      <c r="BR40" s="120"/>
      <c r="BS40" s="120"/>
      <c r="BT40" s="120"/>
      <c r="BU40" s="120"/>
      <c r="BV40" s="120"/>
      <c r="BW40" s="120"/>
      <c r="BX40" s="120"/>
      <c r="BY40" s="120"/>
      <c r="BZ40" s="120"/>
      <c r="CA40" s="120"/>
      <c r="CB40" s="120"/>
      <c r="CC40" s="120"/>
      <c r="CD40" s="120"/>
      <c r="CE40" s="120"/>
      <c r="CF40" s="120"/>
      <c r="CG40" s="120"/>
      <c r="CH40" s="120"/>
      <c r="CI40" s="120"/>
      <c r="CJ40" s="120"/>
      <c r="CK40" s="120"/>
      <c r="CL40" s="120"/>
      <c r="CM40" s="120"/>
      <c r="CN40" s="120"/>
      <c r="CO40" s="120"/>
      <c r="CP40" s="120"/>
      <c r="CQ40" s="120"/>
      <c r="CR40" s="120"/>
      <c r="CS40" s="120"/>
      <c r="CT40" s="122"/>
      <c r="CU40" s="122"/>
      <c r="CV40" s="122"/>
      <c r="CW40" s="121"/>
      <c r="CX40" s="97">
        <f t="array" ref="CX40">SUMPRODUCT(B40:CW40*0.25)</f>
        <v>0</v>
      </c>
    </row>
    <row r="41" spans="1:102" ht="24.95" customHeight="1" x14ac:dyDescent="0.2">
      <c r="A41" s="118" t="s">
        <v>48</v>
      </c>
      <c r="B41" s="119"/>
      <c r="C41" s="120"/>
      <c r="D41" s="120"/>
      <c r="E41" s="120"/>
      <c r="F41" s="120"/>
      <c r="G41" s="120"/>
      <c r="H41" s="120"/>
      <c r="I41" s="120"/>
      <c r="J41" s="120"/>
      <c r="K41" s="120"/>
      <c r="L41" s="120"/>
      <c r="M41" s="120"/>
      <c r="N41" s="120"/>
      <c r="O41" s="120"/>
      <c r="P41" s="120"/>
      <c r="Q41" s="120"/>
      <c r="R41" s="120"/>
      <c r="S41" s="120"/>
      <c r="T41" s="120"/>
      <c r="U41" s="120"/>
      <c r="V41" s="120"/>
      <c r="W41" s="120"/>
      <c r="X41" s="120"/>
      <c r="Y41" s="120"/>
      <c r="Z41" s="120"/>
      <c r="AA41" s="120"/>
      <c r="AB41" s="120"/>
      <c r="AC41" s="120"/>
      <c r="AD41" s="120"/>
      <c r="AE41" s="120"/>
      <c r="AF41" s="120"/>
      <c r="AG41" s="120"/>
      <c r="AH41" s="120"/>
      <c r="AI41" s="120"/>
      <c r="AJ41" s="120"/>
      <c r="AK41" s="120"/>
      <c r="AL41" s="120"/>
      <c r="AM41" s="120"/>
      <c r="AN41" s="120"/>
      <c r="AO41" s="120"/>
      <c r="AP41" s="120"/>
      <c r="AQ41" s="120"/>
      <c r="AR41" s="120"/>
      <c r="AS41" s="120"/>
      <c r="AT41" s="120"/>
      <c r="AU41" s="120"/>
      <c r="AV41" s="120"/>
      <c r="AW41" s="120"/>
      <c r="AX41" s="120"/>
      <c r="AY41" s="120"/>
      <c r="AZ41" s="120"/>
      <c r="BA41" s="120"/>
      <c r="BB41" s="120"/>
      <c r="BC41" s="120"/>
      <c r="BD41" s="120"/>
      <c r="BE41" s="120"/>
      <c r="BF41" s="120"/>
      <c r="BG41" s="120"/>
      <c r="BH41" s="120"/>
      <c r="BI41" s="120"/>
      <c r="BJ41" s="120"/>
      <c r="BK41" s="120"/>
      <c r="BL41" s="120"/>
      <c r="BM41" s="120"/>
      <c r="BN41" s="120">
        <v>4.5999999999999996</v>
      </c>
      <c r="BO41" s="120">
        <v>4.5999999999999996</v>
      </c>
      <c r="BP41" s="120">
        <v>4.5999999999999996</v>
      </c>
      <c r="BQ41" s="120">
        <v>4.5999999999999996</v>
      </c>
      <c r="BR41" s="120"/>
      <c r="BS41" s="120"/>
      <c r="BT41" s="120"/>
      <c r="BU41" s="120"/>
      <c r="BV41" s="120"/>
      <c r="BW41" s="120"/>
      <c r="BX41" s="120"/>
      <c r="BY41" s="120"/>
      <c r="BZ41" s="120">
        <v>32.9</v>
      </c>
      <c r="CA41" s="120">
        <v>32.9</v>
      </c>
      <c r="CB41" s="120">
        <v>32.9</v>
      </c>
      <c r="CC41" s="120">
        <v>32.9</v>
      </c>
      <c r="CD41" s="120"/>
      <c r="CE41" s="120"/>
      <c r="CF41" s="120"/>
      <c r="CG41" s="120"/>
      <c r="CH41" s="120"/>
      <c r="CI41" s="120"/>
      <c r="CJ41" s="120"/>
      <c r="CK41" s="120"/>
      <c r="CL41" s="120">
        <v>68.099999999999994</v>
      </c>
      <c r="CM41" s="120">
        <v>68.099999999999994</v>
      </c>
      <c r="CN41" s="120">
        <v>68.099999999999994</v>
      </c>
      <c r="CO41" s="120">
        <v>68.099999999999994</v>
      </c>
      <c r="CP41" s="120"/>
      <c r="CQ41" s="120"/>
      <c r="CR41" s="120"/>
      <c r="CS41" s="120"/>
      <c r="CT41" s="122"/>
      <c r="CU41" s="122"/>
      <c r="CV41" s="122"/>
      <c r="CW41" s="121"/>
      <c r="CX41" s="97">
        <f t="array" ref="CX41">SUMPRODUCT(B41:CW41*0.25)</f>
        <v>105.6</v>
      </c>
    </row>
    <row r="42" spans="1:102" ht="30" customHeight="1" thickBot="1" x14ac:dyDescent="0.25">
      <c r="A42" s="105" t="s">
        <v>49</v>
      </c>
      <c r="B42" s="106">
        <f>SUM(B37:B41)</f>
        <v>0</v>
      </c>
      <c r="C42" s="107">
        <f t="shared" ref="C42:BN42" si="6">SUM(C37:C41)</f>
        <v>0</v>
      </c>
      <c r="D42" s="107">
        <f t="shared" si="6"/>
        <v>0</v>
      </c>
      <c r="E42" s="107">
        <f t="shared" si="6"/>
        <v>0</v>
      </c>
      <c r="F42" s="107">
        <f t="shared" si="6"/>
        <v>0</v>
      </c>
      <c r="G42" s="107">
        <f t="shared" si="6"/>
        <v>0</v>
      </c>
      <c r="H42" s="107">
        <f t="shared" si="6"/>
        <v>0</v>
      </c>
      <c r="I42" s="107">
        <f t="shared" si="6"/>
        <v>0</v>
      </c>
      <c r="J42" s="107">
        <f t="shared" si="6"/>
        <v>0</v>
      </c>
      <c r="K42" s="107">
        <f t="shared" si="6"/>
        <v>0</v>
      </c>
      <c r="L42" s="107">
        <f t="shared" si="6"/>
        <v>0</v>
      </c>
      <c r="M42" s="107">
        <f t="shared" si="6"/>
        <v>0</v>
      </c>
      <c r="N42" s="107">
        <f t="shared" si="6"/>
        <v>0</v>
      </c>
      <c r="O42" s="107">
        <f t="shared" si="6"/>
        <v>0</v>
      </c>
      <c r="P42" s="107">
        <f t="shared" si="6"/>
        <v>0</v>
      </c>
      <c r="Q42" s="107">
        <f t="shared" si="6"/>
        <v>0</v>
      </c>
      <c r="R42" s="107">
        <f t="shared" si="6"/>
        <v>0</v>
      </c>
      <c r="S42" s="107">
        <f t="shared" si="6"/>
        <v>0</v>
      </c>
      <c r="T42" s="107">
        <f t="shared" si="6"/>
        <v>0</v>
      </c>
      <c r="U42" s="107">
        <f t="shared" si="6"/>
        <v>0</v>
      </c>
      <c r="V42" s="107">
        <f t="shared" si="6"/>
        <v>0</v>
      </c>
      <c r="W42" s="107">
        <f t="shared" si="6"/>
        <v>0</v>
      </c>
      <c r="X42" s="107">
        <f t="shared" si="6"/>
        <v>0</v>
      </c>
      <c r="Y42" s="107">
        <f t="shared" si="6"/>
        <v>0</v>
      </c>
      <c r="Z42" s="107">
        <f t="shared" si="6"/>
        <v>0</v>
      </c>
      <c r="AA42" s="107">
        <f t="shared" si="6"/>
        <v>0</v>
      </c>
      <c r="AB42" s="107">
        <f t="shared" si="6"/>
        <v>0</v>
      </c>
      <c r="AC42" s="107">
        <f t="shared" si="6"/>
        <v>0</v>
      </c>
      <c r="AD42" s="107">
        <f t="shared" si="6"/>
        <v>0</v>
      </c>
      <c r="AE42" s="107">
        <f t="shared" si="6"/>
        <v>0</v>
      </c>
      <c r="AF42" s="107">
        <f t="shared" si="6"/>
        <v>0</v>
      </c>
      <c r="AG42" s="107">
        <f t="shared" si="6"/>
        <v>0</v>
      </c>
      <c r="AH42" s="107">
        <f t="shared" si="6"/>
        <v>0</v>
      </c>
      <c r="AI42" s="107">
        <f t="shared" si="6"/>
        <v>0</v>
      </c>
      <c r="AJ42" s="107">
        <f t="shared" si="6"/>
        <v>0</v>
      </c>
      <c r="AK42" s="107">
        <f t="shared" si="6"/>
        <v>0</v>
      </c>
      <c r="AL42" s="107">
        <f t="shared" si="6"/>
        <v>0</v>
      </c>
      <c r="AM42" s="107">
        <f t="shared" si="6"/>
        <v>0</v>
      </c>
      <c r="AN42" s="107">
        <f t="shared" si="6"/>
        <v>0</v>
      </c>
      <c r="AO42" s="107">
        <f t="shared" si="6"/>
        <v>0</v>
      </c>
      <c r="AP42" s="107">
        <f t="shared" si="6"/>
        <v>0</v>
      </c>
      <c r="AQ42" s="107">
        <f t="shared" si="6"/>
        <v>0</v>
      </c>
      <c r="AR42" s="107">
        <f t="shared" si="6"/>
        <v>0</v>
      </c>
      <c r="AS42" s="107">
        <f t="shared" si="6"/>
        <v>0</v>
      </c>
      <c r="AT42" s="107">
        <f t="shared" si="6"/>
        <v>0</v>
      </c>
      <c r="AU42" s="107">
        <f t="shared" si="6"/>
        <v>0</v>
      </c>
      <c r="AV42" s="107">
        <f t="shared" si="6"/>
        <v>0</v>
      </c>
      <c r="AW42" s="107">
        <f t="shared" si="6"/>
        <v>0</v>
      </c>
      <c r="AX42" s="107">
        <f t="shared" si="6"/>
        <v>0</v>
      </c>
      <c r="AY42" s="107">
        <f t="shared" si="6"/>
        <v>0</v>
      </c>
      <c r="AZ42" s="107">
        <f t="shared" si="6"/>
        <v>0</v>
      </c>
      <c r="BA42" s="107">
        <f t="shared" si="6"/>
        <v>0</v>
      </c>
      <c r="BB42" s="107">
        <f t="shared" si="6"/>
        <v>0</v>
      </c>
      <c r="BC42" s="107">
        <f t="shared" si="6"/>
        <v>0</v>
      </c>
      <c r="BD42" s="107">
        <f t="shared" si="6"/>
        <v>0</v>
      </c>
      <c r="BE42" s="107">
        <f t="shared" si="6"/>
        <v>0</v>
      </c>
      <c r="BF42" s="107">
        <f t="shared" si="6"/>
        <v>0</v>
      </c>
      <c r="BG42" s="107">
        <f t="shared" si="6"/>
        <v>0</v>
      </c>
      <c r="BH42" s="107">
        <f t="shared" si="6"/>
        <v>0</v>
      </c>
      <c r="BI42" s="107">
        <f t="shared" si="6"/>
        <v>0</v>
      </c>
      <c r="BJ42" s="107">
        <f t="shared" si="6"/>
        <v>0</v>
      </c>
      <c r="BK42" s="107">
        <f t="shared" si="6"/>
        <v>0</v>
      </c>
      <c r="BL42" s="107">
        <f t="shared" si="6"/>
        <v>0</v>
      </c>
      <c r="BM42" s="107">
        <f t="shared" si="6"/>
        <v>0</v>
      </c>
      <c r="BN42" s="107">
        <f t="shared" si="6"/>
        <v>4.5999999999999996</v>
      </c>
      <c r="BO42" s="107">
        <f t="shared" ref="BO42:CW42" si="7">SUM(BO37:BO41)</f>
        <v>4.5999999999999996</v>
      </c>
      <c r="BP42" s="107">
        <f t="shared" si="7"/>
        <v>4.5999999999999996</v>
      </c>
      <c r="BQ42" s="107">
        <f t="shared" si="7"/>
        <v>4.5999999999999996</v>
      </c>
      <c r="BR42" s="107">
        <f t="shared" si="7"/>
        <v>21.7</v>
      </c>
      <c r="BS42" s="107">
        <f t="shared" si="7"/>
        <v>2</v>
      </c>
      <c r="BT42" s="107">
        <f t="shared" si="7"/>
        <v>2</v>
      </c>
      <c r="BU42" s="107">
        <f t="shared" si="7"/>
        <v>2</v>
      </c>
      <c r="BV42" s="107">
        <f t="shared" si="7"/>
        <v>9.3000000000000007</v>
      </c>
      <c r="BW42" s="107">
        <f t="shared" si="7"/>
        <v>3.6</v>
      </c>
      <c r="BX42" s="107">
        <f t="shared" si="7"/>
        <v>0</v>
      </c>
      <c r="BY42" s="107">
        <f t="shared" si="7"/>
        <v>0</v>
      </c>
      <c r="BZ42" s="107">
        <f t="shared" si="7"/>
        <v>32.9</v>
      </c>
      <c r="CA42" s="107">
        <f t="shared" si="7"/>
        <v>32.9</v>
      </c>
      <c r="CB42" s="107">
        <f t="shared" si="7"/>
        <v>32.9</v>
      </c>
      <c r="CC42" s="107">
        <f t="shared" si="7"/>
        <v>32.9</v>
      </c>
      <c r="CD42" s="107">
        <f t="shared" si="7"/>
        <v>0</v>
      </c>
      <c r="CE42" s="107">
        <f t="shared" si="7"/>
        <v>0</v>
      </c>
      <c r="CF42" s="107">
        <f t="shared" si="7"/>
        <v>0</v>
      </c>
      <c r="CG42" s="107">
        <f t="shared" si="7"/>
        <v>0</v>
      </c>
      <c r="CH42" s="107">
        <f t="shared" si="7"/>
        <v>2</v>
      </c>
      <c r="CI42" s="107">
        <f t="shared" si="7"/>
        <v>2</v>
      </c>
      <c r="CJ42" s="107">
        <f t="shared" si="7"/>
        <v>2</v>
      </c>
      <c r="CK42" s="107">
        <f t="shared" si="7"/>
        <v>2</v>
      </c>
      <c r="CL42" s="107">
        <f t="shared" si="7"/>
        <v>68.099999999999994</v>
      </c>
      <c r="CM42" s="107">
        <f t="shared" si="7"/>
        <v>68.099999999999994</v>
      </c>
      <c r="CN42" s="107">
        <f t="shared" si="7"/>
        <v>68.099999999999994</v>
      </c>
      <c r="CO42" s="107">
        <f t="shared" si="7"/>
        <v>74.099999999999994</v>
      </c>
      <c r="CP42" s="107">
        <f t="shared" si="7"/>
        <v>19.399999999999999</v>
      </c>
      <c r="CQ42" s="107">
        <f t="shared" si="7"/>
        <v>21</v>
      </c>
      <c r="CR42" s="107">
        <f t="shared" si="7"/>
        <v>2.6</v>
      </c>
      <c r="CS42" s="107">
        <f t="shared" si="7"/>
        <v>2.6</v>
      </c>
      <c r="CT42" s="108">
        <f t="shared" si="7"/>
        <v>0</v>
      </c>
      <c r="CU42" s="108">
        <f t="shared" si="7"/>
        <v>0</v>
      </c>
      <c r="CV42" s="108">
        <f t="shared" si="7"/>
        <v>0</v>
      </c>
      <c r="CW42" s="109">
        <f t="shared" si="7"/>
        <v>0</v>
      </c>
      <c r="CX42" s="110">
        <f>SUM(CX37:CX41)</f>
        <v>130.64999999999998</v>
      </c>
    </row>
    <row r="43" spans="1:102" ht="18" customHeight="1" thickBot="1" x14ac:dyDescent="0.25">
      <c r="A43" s="123"/>
      <c r="B43" s="124"/>
      <c r="C43" s="124"/>
      <c r="D43" s="124"/>
      <c r="E43" s="124"/>
      <c r="F43" s="124"/>
      <c r="G43" s="124"/>
      <c r="H43" s="124"/>
      <c r="I43" s="124"/>
      <c r="J43" s="124"/>
      <c r="K43" s="124"/>
      <c r="L43" s="124"/>
      <c r="M43" s="124"/>
      <c r="N43" s="124"/>
      <c r="O43" s="124"/>
      <c r="P43" s="124"/>
      <c r="Q43" s="124"/>
      <c r="R43" s="124"/>
      <c r="S43" s="124"/>
      <c r="T43" s="124"/>
      <c r="U43" s="124"/>
      <c r="V43" s="124"/>
      <c r="W43" s="124"/>
      <c r="X43" s="124"/>
      <c r="Y43" s="124"/>
      <c r="Z43" s="124"/>
      <c r="AA43" s="124"/>
      <c r="AB43" s="124"/>
      <c r="AC43" s="124"/>
      <c r="AD43" s="124"/>
      <c r="AE43" s="124"/>
      <c r="AF43" s="124"/>
      <c r="AG43" s="124"/>
      <c r="AH43" s="124"/>
      <c r="AI43" s="124"/>
      <c r="AJ43" s="124"/>
      <c r="AK43" s="124"/>
      <c r="AL43" s="124"/>
      <c r="AM43" s="124"/>
      <c r="AN43" s="124"/>
      <c r="AO43" s="124"/>
      <c r="AP43" s="124"/>
      <c r="AQ43" s="124"/>
      <c r="AR43" s="124"/>
      <c r="AS43" s="124"/>
      <c r="AT43" s="124"/>
      <c r="AU43" s="124"/>
      <c r="AV43" s="124"/>
      <c r="AW43" s="124"/>
      <c r="AX43" s="124"/>
      <c r="AY43" s="124"/>
      <c r="AZ43" s="124"/>
      <c r="BA43" s="124"/>
      <c r="BB43" s="124"/>
      <c r="BC43" s="124"/>
      <c r="BD43" s="124"/>
      <c r="BE43" s="124"/>
      <c r="BF43" s="124"/>
      <c r="BG43" s="124"/>
      <c r="BH43" s="124"/>
      <c r="BI43" s="124"/>
      <c r="BJ43" s="124"/>
      <c r="BK43" s="124"/>
      <c r="BL43" s="124"/>
      <c r="BM43" s="124"/>
      <c r="BN43" s="124"/>
      <c r="BO43" s="124"/>
      <c r="BP43" s="124"/>
      <c r="BQ43" s="124"/>
      <c r="BR43" s="124"/>
      <c r="BS43" s="124"/>
      <c r="BT43" s="124"/>
      <c r="BU43" s="124"/>
      <c r="BV43" s="124"/>
      <c r="BW43" s="124"/>
      <c r="BX43" s="124"/>
      <c r="BY43" s="124"/>
      <c r="BZ43" s="124"/>
      <c r="CA43" s="124"/>
      <c r="CB43" s="124"/>
      <c r="CC43" s="124"/>
      <c r="CD43" s="124"/>
      <c r="CE43" s="124"/>
      <c r="CF43" s="124"/>
      <c r="CG43" s="124"/>
      <c r="CH43" s="124"/>
      <c r="CI43" s="124"/>
      <c r="CJ43" s="124"/>
      <c r="CK43" s="124"/>
      <c r="CL43" s="124"/>
      <c r="CM43" s="124"/>
      <c r="CN43" s="124"/>
      <c r="CO43" s="124"/>
      <c r="CP43" s="124"/>
      <c r="CQ43" s="124"/>
      <c r="CR43" s="124"/>
      <c r="CS43" s="124"/>
      <c r="CT43" s="124"/>
      <c r="CU43" s="124"/>
      <c r="CV43" s="124"/>
      <c r="CW43" s="124"/>
      <c r="CX43" s="125"/>
    </row>
    <row r="44" spans="1:102" ht="30" customHeight="1" thickBot="1" x14ac:dyDescent="0.25">
      <c r="A44" s="85" t="s">
        <v>50</v>
      </c>
      <c r="B44" s="111">
        <v>1</v>
      </c>
      <c r="C44" s="112"/>
      <c r="D44" s="112"/>
      <c r="E44" s="112"/>
      <c r="F44" s="112"/>
      <c r="G44" s="112"/>
      <c r="H44" s="112"/>
      <c r="I44" s="112"/>
      <c r="J44" s="112"/>
      <c r="K44" s="112"/>
      <c r="L44" s="112"/>
      <c r="M44" s="112"/>
      <c r="N44" s="112"/>
      <c r="O44" s="112"/>
      <c r="P44" s="112"/>
      <c r="Q44" s="112"/>
      <c r="R44" s="112"/>
      <c r="S44" s="112"/>
      <c r="T44" s="112"/>
      <c r="U44" s="112"/>
      <c r="V44" s="112"/>
      <c r="W44" s="112"/>
      <c r="X44" s="112"/>
      <c r="Y44" s="112"/>
      <c r="Z44" s="112"/>
      <c r="AA44" s="112"/>
      <c r="AB44" s="112"/>
      <c r="AC44" s="112"/>
      <c r="AD44" s="112"/>
      <c r="AE44" s="112"/>
      <c r="AF44" s="112"/>
      <c r="AG44" s="112"/>
      <c r="AH44" s="112"/>
      <c r="AI44" s="112"/>
      <c r="AJ44" s="112"/>
      <c r="AK44" s="112"/>
      <c r="AL44" s="112"/>
      <c r="AM44" s="112"/>
      <c r="AN44" s="112"/>
      <c r="AO44" s="112"/>
      <c r="AP44" s="112"/>
      <c r="AQ44" s="112"/>
      <c r="AR44" s="112"/>
      <c r="AS44" s="112"/>
      <c r="AT44" s="112"/>
      <c r="AU44" s="112"/>
      <c r="AV44" s="112"/>
      <c r="AW44" s="112"/>
      <c r="AX44" s="112"/>
      <c r="AY44" s="112"/>
      <c r="AZ44" s="112"/>
      <c r="BA44" s="112"/>
      <c r="BB44" s="112"/>
      <c r="BC44" s="112"/>
      <c r="BD44" s="112"/>
      <c r="BE44" s="112"/>
      <c r="BF44" s="112"/>
      <c r="BG44" s="112"/>
      <c r="BH44" s="112"/>
      <c r="BI44" s="112"/>
      <c r="BJ44" s="112"/>
      <c r="BK44" s="112"/>
      <c r="BL44" s="112"/>
      <c r="BM44" s="112"/>
      <c r="BN44" s="112"/>
      <c r="BO44" s="112"/>
      <c r="BP44" s="112"/>
      <c r="BQ44" s="112"/>
      <c r="BR44" s="112"/>
      <c r="BS44" s="112"/>
      <c r="BT44" s="112"/>
      <c r="BU44" s="112"/>
      <c r="BV44" s="112"/>
      <c r="BW44" s="112"/>
      <c r="BX44" s="112"/>
      <c r="BY44" s="112"/>
      <c r="BZ44" s="112"/>
      <c r="CA44" s="112"/>
      <c r="CB44" s="112"/>
      <c r="CC44" s="112"/>
      <c r="CD44" s="112"/>
      <c r="CE44" s="112"/>
      <c r="CF44" s="112"/>
      <c r="CG44" s="112"/>
      <c r="CH44" s="112"/>
      <c r="CI44" s="112"/>
      <c r="CJ44" s="112"/>
      <c r="CK44" s="112"/>
      <c r="CL44" s="112"/>
      <c r="CM44" s="112"/>
      <c r="CN44" s="112"/>
      <c r="CO44" s="112"/>
      <c r="CP44" s="112"/>
      <c r="CQ44" s="112"/>
      <c r="CR44" s="112"/>
      <c r="CS44" s="112"/>
      <c r="CT44" s="112"/>
      <c r="CU44" s="112"/>
      <c r="CV44" s="112"/>
      <c r="CW44" s="112"/>
      <c r="CX44" s="113"/>
    </row>
    <row r="45" spans="1:102" ht="24.95" customHeight="1" x14ac:dyDescent="0.2">
      <c r="A45" s="86" t="s">
        <v>44</v>
      </c>
      <c r="B45" s="114"/>
      <c r="C45" s="115"/>
      <c r="D45" s="115"/>
      <c r="E45" s="115"/>
      <c r="F45" s="115"/>
      <c r="G45" s="115"/>
      <c r="H45" s="115"/>
      <c r="I45" s="115"/>
      <c r="J45" s="115"/>
      <c r="K45" s="115"/>
      <c r="L45" s="115"/>
      <c r="M45" s="115"/>
      <c r="N45" s="115"/>
      <c r="O45" s="115"/>
      <c r="P45" s="115"/>
      <c r="Q45" s="115"/>
      <c r="R45" s="115"/>
      <c r="S45" s="115"/>
      <c r="T45" s="115"/>
      <c r="U45" s="115"/>
      <c r="V45" s="115"/>
      <c r="W45" s="115"/>
      <c r="X45" s="115"/>
      <c r="Y45" s="115"/>
      <c r="Z45" s="115"/>
      <c r="AA45" s="115"/>
      <c r="AB45" s="115"/>
      <c r="AC45" s="115"/>
      <c r="AD45" s="115"/>
      <c r="AE45" s="115"/>
      <c r="AF45" s="115"/>
      <c r="AG45" s="115"/>
      <c r="AH45" s="115"/>
      <c r="AI45" s="115"/>
      <c r="AJ45" s="115"/>
      <c r="AK45" s="115"/>
      <c r="AL45" s="115"/>
      <c r="AM45" s="115"/>
      <c r="AN45" s="115"/>
      <c r="AO45" s="115"/>
      <c r="AP45" s="115"/>
      <c r="AQ45" s="115"/>
      <c r="AR45" s="115"/>
      <c r="AS45" s="115"/>
      <c r="AT45" s="115"/>
      <c r="AU45" s="115"/>
      <c r="AV45" s="115"/>
      <c r="AW45" s="115"/>
      <c r="AX45" s="115"/>
      <c r="AY45" s="115"/>
      <c r="AZ45" s="115"/>
      <c r="BA45" s="115"/>
      <c r="BB45" s="115"/>
      <c r="BC45" s="115"/>
      <c r="BD45" s="115"/>
      <c r="BE45" s="115"/>
      <c r="BF45" s="115"/>
      <c r="BG45" s="115"/>
      <c r="BH45" s="115"/>
      <c r="BI45" s="115"/>
      <c r="BJ45" s="115"/>
      <c r="BK45" s="115"/>
      <c r="BL45" s="115"/>
      <c r="BM45" s="115"/>
      <c r="BN45" s="115"/>
      <c r="BO45" s="115"/>
      <c r="BP45" s="115"/>
      <c r="BQ45" s="115"/>
      <c r="BR45" s="115"/>
      <c r="BS45" s="115"/>
      <c r="BT45" s="115"/>
      <c r="BU45" s="115"/>
      <c r="BV45" s="115"/>
      <c r="BW45" s="115"/>
      <c r="BX45" s="115"/>
      <c r="BY45" s="115"/>
      <c r="BZ45" s="115"/>
      <c r="CA45" s="115"/>
      <c r="CB45" s="115"/>
      <c r="CC45" s="115"/>
      <c r="CD45" s="115"/>
      <c r="CE45" s="115"/>
      <c r="CF45" s="115"/>
      <c r="CG45" s="115"/>
      <c r="CH45" s="115"/>
      <c r="CI45" s="115"/>
      <c r="CJ45" s="115"/>
      <c r="CK45" s="115"/>
      <c r="CL45" s="115"/>
      <c r="CM45" s="115"/>
      <c r="CN45" s="115"/>
      <c r="CO45" s="115"/>
      <c r="CP45" s="115"/>
      <c r="CQ45" s="115"/>
      <c r="CR45" s="115"/>
      <c r="CS45" s="115"/>
      <c r="CT45" s="116"/>
      <c r="CU45" s="116"/>
      <c r="CV45" s="116"/>
      <c r="CW45" s="117"/>
      <c r="CX45" s="91">
        <f t="array" ref="CX45">SUMPRODUCT(B45:CW45*0.25)</f>
        <v>0</v>
      </c>
    </row>
    <row r="46" spans="1:102" ht="24.95" customHeight="1" x14ac:dyDescent="0.2">
      <c r="A46" s="118" t="s">
        <v>45</v>
      </c>
      <c r="B46" s="119"/>
      <c r="C46" s="120"/>
      <c r="D46" s="120"/>
      <c r="E46" s="120"/>
      <c r="F46" s="120"/>
      <c r="G46" s="120"/>
      <c r="H46" s="120"/>
      <c r="I46" s="120"/>
      <c r="J46" s="120"/>
      <c r="K46" s="120"/>
      <c r="L46" s="120"/>
      <c r="M46" s="120"/>
      <c r="N46" s="120"/>
      <c r="O46" s="120"/>
      <c r="P46" s="120"/>
      <c r="Q46" s="120"/>
      <c r="R46" s="120"/>
      <c r="S46" s="120"/>
      <c r="T46" s="120"/>
      <c r="U46" s="120"/>
      <c r="V46" s="120"/>
      <c r="W46" s="120"/>
      <c r="X46" s="120"/>
      <c r="Y46" s="120"/>
      <c r="Z46" s="120"/>
      <c r="AA46" s="120"/>
      <c r="AB46" s="120"/>
      <c r="AC46" s="120"/>
      <c r="AD46" s="120"/>
      <c r="AE46" s="120"/>
      <c r="AF46" s="120"/>
      <c r="AG46" s="120"/>
      <c r="AH46" s="120"/>
      <c r="AI46" s="120"/>
      <c r="AJ46" s="120"/>
      <c r="AK46" s="120"/>
      <c r="AL46" s="120"/>
      <c r="AM46" s="120"/>
      <c r="AN46" s="120"/>
      <c r="AO46" s="120"/>
      <c r="AP46" s="120"/>
      <c r="AQ46" s="120"/>
      <c r="AR46" s="120"/>
      <c r="AS46" s="120"/>
      <c r="AT46" s="120"/>
      <c r="AU46" s="120"/>
      <c r="AV46" s="120"/>
      <c r="AW46" s="120"/>
      <c r="AX46" s="120"/>
      <c r="AY46" s="120"/>
      <c r="AZ46" s="120"/>
      <c r="BA46" s="120"/>
      <c r="BB46" s="120"/>
      <c r="BC46" s="120"/>
      <c r="BD46" s="120"/>
      <c r="BE46" s="120"/>
      <c r="BF46" s="120"/>
      <c r="BG46" s="120"/>
      <c r="BH46" s="120"/>
      <c r="BI46" s="120"/>
      <c r="BJ46" s="120"/>
      <c r="BK46" s="120"/>
      <c r="BL46" s="120"/>
      <c r="BM46" s="120"/>
      <c r="BN46" s="120"/>
      <c r="BO46" s="120"/>
      <c r="BP46" s="120"/>
      <c r="BQ46" s="120"/>
      <c r="BR46" s="120"/>
      <c r="BS46" s="120"/>
      <c r="BT46" s="120"/>
      <c r="BU46" s="120"/>
      <c r="BV46" s="120"/>
      <c r="BW46" s="120"/>
      <c r="BX46" s="120"/>
      <c r="BY46" s="120"/>
      <c r="BZ46" s="120"/>
      <c r="CA46" s="120"/>
      <c r="CB46" s="120"/>
      <c r="CC46" s="120"/>
      <c r="CD46" s="120"/>
      <c r="CE46" s="120"/>
      <c r="CF46" s="120"/>
      <c r="CG46" s="120"/>
      <c r="CH46" s="120"/>
      <c r="CI46" s="120"/>
      <c r="CJ46" s="120"/>
      <c r="CK46" s="120"/>
      <c r="CL46" s="120"/>
      <c r="CM46" s="120"/>
      <c r="CN46" s="120"/>
      <c r="CO46" s="120"/>
      <c r="CP46" s="120"/>
      <c r="CQ46" s="120"/>
      <c r="CR46" s="120"/>
      <c r="CS46" s="120"/>
      <c r="CT46" s="120"/>
      <c r="CU46" s="120"/>
      <c r="CV46" s="120"/>
      <c r="CW46" s="121"/>
      <c r="CX46" s="97">
        <f t="array" ref="CX46">SUMPRODUCT(B46:CW46*0.25)</f>
        <v>0</v>
      </c>
    </row>
    <row r="47" spans="1:102" ht="24.95" customHeight="1" x14ac:dyDescent="0.2">
      <c r="A47" s="118" t="s">
        <v>46</v>
      </c>
      <c r="B47" s="119"/>
      <c r="C47" s="120"/>
      <c r="D47" s="120"/>
      <c r="E47" s="120"/>
      <c r="F47" s="120"/>
      <c r="G47" s="120"/>
      <c r="H47" s="120"/>
      <c r="I47" s="120"/>
      <c r="J47" s="120"/>
      <c r="K47" s="120"/>
      <c r="L47" s="120"/>
      <c r="M47" s="120"/>
      <c r="N47" s="120"/>
      <c r="O47" s="120"/>
      <c r="P47" s="120"/>
      <c r="Q47" s="120"/>
      <c r="R47" s="120"/>
      <c r="S47" s="120"/>
      <c r="T47" s="120"/>
      <c r="U47" s="120"/>
      <c r="V47" s="120"/>
      <c r="W47" s="120"/>
      <c r="X47" s="120"/>
      <c r="Y47" s="120"/>
      <c r="Z47" s="120"/>
      <c r="AA47" s="120"/>
      <c r="AB47" s="120"/>
      <c r="AC47" s="120"/>
      <c r="AD47" s="120"/>
      <c r="AE47" s="120"/>
      <c r="AF47" s="120"/>
      <c r="AG47" s="120"/>
      <c r="AH47" s="120"/>
      <c r="AI47" s="120"/>
      <c r="AJ47" s="120"/>
      <c r="AK47" s="120"/>
      <c r="AL47" s="120"/>
      <c r="AM47" s="120"/>
      <c r="AN47" s="120"/>
      <c r="AO47" s="120"/>
      <c r="AP47" s="120"/>
      <c r="AQ47" s="120"/>
      <c r="AR47" s="120"/>
      <c r="AS47" s="120"/>
      <c r="AT47" s="120"/>
      <c r="AU47" s="120"/>
      <c r="AV47" s="120"/>
      <c r="AW47" s="120"/>
      <c r="AX47" s="120"/>
      <c r="AY47" s="120"/>
      <c r="AZ47" s="120"/>
      <c r="BA47" s="120"/>
      <c r="BB47" s="120"/>
      <c r="BC47" s="120"/>
      <c r="BD47" s="120"/>
      <c r="BE47" s="120"/>
      <c r="BF47" s="120"/>
      <c r="BG47" s="120"/>
      <c r="BH47" s="120"/>
      <c r="BI47" s="120"/>
      <c r="BJ47" s="120"/>
      <c r="BK47" s="120"/>
      <c r="BL47" s="120"/>
      <c r="BM47" s="120"/>
      <c r="BN47" s="120"/>
      <c r="BO47" s="120"/>
      <c r="BP47" s="120"/>
      <c r="BQ47" s="120"/>
      <c r="BR47" s="120">
        <v>21.7</v>
      </c>
      <c r="BS47" s="120">
        <v>2</v>
      </c>
      <c r="BT47" s="120">
        <v>2</v>
      </c>
      <c r="BU47" s="120">
        <v>2</v>
      </c>
      <c r="BV47" s="120">
        <v>9.3000000000000007</v>
      </c>
      <c r="BW47" s="120">
        <v>3.6</v>
      </c>
      <c r="BX47" s="120"/>
      <c r="BY47" s="120"/>
      <c r="BZ47" s="120"/>
      <c r="CA47" s="120"/>
      <c r="CB47" s="120"/>
      <c r="CC47" s="120"/>
      <c r="CD47" s="120"/>
      <c r="CE47" s="120"/>
      <c r="CF47" s="120"/>
      <c r="CG47" s="120"/>
      <c r="CH47" s="120">
        <v>2</v>
      </c>
      <c r="CI47" s="120">
        <v>2</v>
      </c>
      <c r="CJ47" s="120">
        <v>2</v>
      </c>
      <c r="CK47" s="120">
        <v>2</v>
      </c>
      <c r="CL47" s="120"/>
      <c r="CM47" s="120"/>
      <c r="CN47" s="120"/>
      <c r="CO47" s="120">
        <v>6</v>
      </c>
      <c r="CP47" s="120">
        <v>19.399999999999999</v>
      </c>
      <c r="CQ47" s="120">
        <v>21</v>
      </c>
      <c r="CR47" s="120">
        <v>2.6</v>
      </c>
      <c r="CS47" s="120">
        <v>2.6</v>
      </c>
      <c r="CT47" s="122"/>
      <c r="CU47" s="122"/>
      <c r="CV47" s="122"/>
      <c r="CW47" s="121"/>
      <c r="CX47" s="97">
        <f t="array" ref="CX47">SUMPRODUCT(B47:CW47*0.25)</f>
        <v>25.049999999999997</v>
      </c>
    </row>
    <row r="48" spans="1:102" ht="24.95" customHeight="1" x14ac:dyDescent="0.2">
      <c r="A48" s="118" t="s">
        <v>47</v>
      </c>
      <c r="B48" s="119"/>
      <c r="C48" s="120"/>
      <c r="D48" s="120"/>
      <c r="E48" s="120"/>
      <c r="F48" s="120"/>
      <c r="G48" s="120"/>
      <c r="H48" s="120"/>
      <c r="I48" s="120"/>
      <c r="J48" s="120"/>
      <c r="K48" s="120"/>
      <c r="L48" s="120"/>
      <c r="M48" s="120"/>
      <c r="N48" s="120"/>
      <c r="O48" s="120"/>
      <c r="P48" s="120"/>
      <c r="Q48" s="120"/>
      <c r="R48" s="120"/>
      <c r="S48" s="120"/>
      <c r="T48" s="120"/>
      <c r="U48" s="120"/>
      <c r="V48" s="120"/>
      <c r="W48" s="120"/>
      <c r="X48" s="120"/>
      <c r="Y48" s="120"/>
      <c r="Z48" s="120"/>
      <c r="AA48" s="120"/>
      <c r="AB48" s="120"/>
      <c r="AC48" s="120"/>
      <c r="AD48" s="120"/>
      <c r="AE48" s="120"/>
      <c r="AF48" s="120"/>
      <c r="AG48" s="120"/>
      <c r="AH48" s="120"/>
      <c r="AI48" s="120"/>
      <c r="AJ48" s="120"/>
      <c r="AK48" s="120"/>
      <c r="AL48" s="120"/>
      <c r="AM48" s="120"/>
      <c r="AN48" s="120"/>
      <c r="AO48" s="120"/>
      <c r="AP48" s="120"/>
      <c r="AQ48" s="120"/>
      <c r="AR48" s="120"/>
      <c r="AS48" s="120"/>
      <c r="AT48" s="120"/>
      <c r="AU48" s="120"/>
      <c r="AV48" s="120"/>
      <c r="AW48" s="120"/>
      <c r="AX48" s="120"/>
      <c r="AY48" s="120"/>
      <c r="AZ48" s="120"/>
      <c r="BA48" s="120"/>
      <c r="BB48" s="120"/>
      <c r="BC48" s="120"/>
      <c r="BD48" s="120"/>
      <c r="BE48" s="120"/>
      <c r="BF48" s="120"/>
      <c r="BG48" s="120"/>
      <c r="BH48" s="120"/>
      <c r="BI48" s="120"/>
      <c r="BJ48" s="120"/>
      <c r="BK48" s="120"/>
      <c r="BL48" s="120"/>
      <c r="BM48" s="120"/>
      <c r="BN48" s="120"/>
      <c r="BO48" s="120"/>
      <c r="BP48" s="120"/>
      <c r="BQ48" s="120"/>
      <c r="BR48" s="120"/>
      <c r="BS48" s="120"/>
      <c r="BT48" s="120"/>
      <c r="BU48" s="120"/>
      <c r="BV48" s="120"/>
      <c r="BW48" s="120"/>
      <c r="BX48" s="120"/>
      <c r="BY48" s="120"/>
      <c r="BZ48" s="120"/>
      <c r="CA48" s="120"/>
      <c r="CB48" s="120"/>
      <c r="CC48" s="120"/>
      <c r="CD48" s="120"/>
      <c r="CE48" s="120"/>
      <c r="CF48" s="120"/>
      <c r="CG48" s="120"/>
      <c r="CH48" s="120"/>
      <c r="CI48" s="120"/>
      <c r="CJ48" s="120"/>
      <c r="CK48" s="120"/>
      <c r="CL48" s="120"/>
      <c r="CM48" s="120"/>
      <c r="CN48" s="120"/>
      <c r="CO48" s="120"/>
      <c r="CP48" s="120"/>
      <c r="CQ48" s="120"/>
      <c r="CR48" s="120"/>
      <c r="CS48" s="120"/>
      <c r="CT48" s="122"/>
      <c r="CU48" s="122"/>
      <c r="CV48" s="122"/>
      <c r="CW48" s="121"/>
      <c r="CX48" s="97">
        <f t="array" ref="CX48">SUMPRODUCT(B48:CW48*0.25)</f>
        <v>0</v>
      </c>
    </row>
    <row r="49" spans="1:102" ht="24.95" customHeight="1" x14ac:dyDescent="0.2">
      <c r="A49" s="118" t="s">
        <v>48</v>
      </c>
      <c r="B49" s="119"/>
      <c r="C49" s="120"/>
      <c r="D49" s="120"/>
      <c r="E49" s="120"/>
      <c r="F49" s="120"/>
      <c r="G49" s="120"/>
      <c r="H49" s="120"/>
      <c r="I49" s="120"/>
      <c r="J49" s="120"/>
      <c r="K49" s="120"/>
      <c r="L49" s="120"/>
      <c r="M49" s="120"/>
      <c r="N49" s="120"/>
      <c r="O49" s="120"/>
      <c r="P49" s="120"/>
      <c r="Q49" s="120"/>
      <c r="R49" s="120"/>
      <c r="S49" s="120"/>
      <c r="T49" s="120"/>
      <c r="U49" s="120"/>
      <c r="V49" s="120"/>
      <c r="W49" s="120"/>
      <c r="X49" s="120"/>
      <c r="Y49" s="120"/>
      <c r="Z49" s="120"/>
      <c r="AA49" s="120"/>
      <c r="AB49" s="120"/>
      <c r="AC49" s="120"/>
      <c r="AD49" s="120"/>
      <c r="AE49" s="120"/>
      <c r="AF49" s="120"/>
      <c r="AG49" s="120"/>
      <c r="AH49" s="120"/>
      <c r="AI49" s="120"/>
      <c r="AJ49" s="120"/>
      <c r="AK49" s="120"/>
      <c r="AL49" s="120"/>
      <c r="AM49" s="120"/>
      <c r="AN49" s="120"/>
      <c r="AO49" s="120"/>
      <c r="AP49" s="120"/>
      <c r="AQ49" s="120"/>
      <c r="AR49" s="120"/>
      <c r="AS49" s="120"/>
      <c r="AT49" s="120"/>
      <c r="AU49" s="120"/>
      <c r="AV49" s="120"/>
      <c r="AW49" s="120"/>
      <c r="AX49" s="120"/>
      <c r="AY49" s="120"/>
      <c r="AZ49" s="120"/>
      <c r="BA49" s="120"/>
      <c r="BB49" s="120"/>
      <c r="BC49" s="120"/>
      <c r="BD49" s="120"/>
      <c r="BE49" s="120"/>
      <c r="BF49" s="120"/>
      <c r="BG49" s="120"/>
      <c r="BH49" s="120"/>
      <c r="BI49" s="120"/>
      <c r="BJ49" s="120"/>
      <c r="BK49" s="120"/>
      <c r="BL49" s="120"/>
      <c r="BM49" s="120"/>
      <c r="BN49" s="120">
        <v>4.5999999999999996</v>
      </c>
      <c r="BO49" s="120">
        <v>4.5999999999999996</v>
      </c>
      <c r="BP49" s="120">
        <v>4.5999999999999996</v>
      </c>
      <c r="BQ49" s="120">
        <v>4.5999999999999996</v>
      </c>
      <c r="BR49" s="120"/>
      <c r="BS49" s="120"/>
      <c r="BT49" s="120"/>
      <c r="BU49" s="120"/>
      <c r="BV49" s="120"/>
      <c r="BW49" s="120"/>
      <c r="BX49" s="120"/>
      <c r="BY49" s="120"/>
      <c r="BZ49" s="120">
        <v>32.9</v>
      </c>
      <c r="CA49" s="120">
        <v>32.9</v>
      </c>
      <c r="CB49" s="120">
        <v>32.9</v>
      </c>
      <c r="CC49" s="120">
        <v>32.9</v>
      </c>
      <c r="CD49" s="120"/>
      <c r="CE49" s="120"/>
      <c r="CF49" s="120"/>
      <c r="CG49" s="120"/>
      <c r="CH49" s="120"/>
      <c r="CI49" s="120"/>
      <c r="CJ49" s="120"/>
      <c r="CK49" s="120"/>
      <c r="CL49" s="120">
        <v>68.099999999999994</v>
      </c>
      <c r="CM49" s="120">
        <v>68.099999999999994</v>
      </c>
      <c r="CN49" s="120">
        <v>68.099999999999994</v>
      </c>
      <c r="CO49" s="120">
        <v>68.099999999999994</v>
      </c>
      <c r="CP49" s="120"/>
      <c r="CQ49" s="120"/>
      <c r="CR49" s="120"/>
      <c r="CS49" s="120"/>
      <c r="CT49" s="122"/>
      <c r="CU49" s="122"/>
      <c r="CV49" s="122"/>
      <c r="CW49" s="121"/>
      <c r="CX49" s="97">
        <f t="array" ref="CX49">SUMPRODUCT(B49:CW49*0.25)</f>
        <v>105.6</v>
      </c>
    </row>
    <row r="50" spans="1:102" ht="24.95" customHeight="1" x14ac:dyDescent="0.2">
      <c r="A50" s="104" t="s">
        <v>51</v>
      </c>
      <c r="B50" s="119"/>
      <c r="C50" s="120"/>
      <c r="D50" s="120"/>
      <c r="E50" s="120"/>
      <c r="F50" s="120"/>
      <c r="G50" s="120"/>
      <c r="H50" s="120"/>
      <c r="I50" s="120"/>
      <c r="J50" s="120"/>
      <c r="K50" s="120"/>
      <c r="L50" s="120"/>
      <c r="M50" s="120"/>
      <c r="N50" s="120"/>
      <c r="O50" s="120"/>
      <c r="P50" s="120"/>
      <c r="Q50" s="120"/>
      <c r="R50" s="120"/>
      <c r="S50" s="120"/>
      <c r="T50" s="120"/>
      <c r="U50" s="120"/>
      <c r="V50" s="120"/>
      <c r="W50" s="120"/>
      <c r="X50" s="120"/>
      <c r="Y50" s="120"/>
      <c r="Z50" s="120"/>
      <c r="AA50" s="120"/>
      <c r="AB50" s="120"/>
      <c r="AC50" s="120"/>
      <c r="AD50" s="120"/>
      <c r="AE50" s="120"/>
      <c r="AF50" s="120"/>
      <c r="AG50" s="120"/>
      <c r="AH50" s="120"/>
      <c r="AI50" s="120"/>
      <c r="AJ50" s="120"/>
      <c r="AK50" s="120"/>
      <c r="AL50" s="120"/>
      <c r="AM50" s="120"/>
      <c r="AN50" s="120"/>
      <c r="AO50" s="120"/>
      <c r="AP50" s="120"/>
      <c r="AQ50" s="120"/>
      <c r="AR50" s="120"/>
      <c r="AS50" s="120"/>
      <c r="AT50" s="120"/>
      <c r="AU50" s="120"/>
      <c r="AV50" s="120"/>
      <c r="AW50" s="120"/>
      <c r="AX50" s="120"/>
      <c r="AY50" s="120"/>
      <c r="AZ50" s="120"/>
      <c r="BA50" s="120"/>
      <c r="BB50" s="120"/>
      <c r="BC50" s="120"/>
      <c r="BD50" s="120"/>
      <c r="BE50" s="120"/>
      <c r="BF50" s="120"/>
      <c r="BG50" s="120"/>
      <c r="BH50" s="120"/>
      <c r="BI50" s="120"/>
      <c r="BJ50" s="120"/>
      <c r="BK50" s="120"/>
      <c r="BL50" s="120"/>
      <c r="BM50" s="120"/>
      <c r="BN50" s="120"/>
      <c r="BO50" s="120"/>
      <c r="BP50" s="120"/>
      <c r="BQ50" s="120"/>
      <c r="BR50" s="120"/>
      <c r="BS50" s="120"/>
      <c r="BT50" s="120"/>
      <c r="BU50" s="120"/>
      <c r="BV50" s="120"/>
      <c r="BW50" s="120"/>
      <c r="BX50" s="120"/>
      <c r="BY50" s="120"/>
      <c r="BZ50" s="120"/>
      <c r="CA50" s="120"/>
      <c r="CB50" s="120"/>
      <c r="CC50" s="120"/>
      <c r="CD50" s="120"/>
      <c r="CE50" s="120"/>
      <c r="CF50" s="120"/>
      <c r="CG50" s="120"/>
      <c r="CH50" s="120"/>
      <c r="CI50" s="120"/>
      <c r="CJ50" s="120"/>
      <c r="CK50" s="120"/>
      <c r="CL50" s="120"/>
      <c r="CM50" s="120"/>
      <c r="CN50" s="120"/>
      <c r="CO50" s="120"/>
      <c r="CP50" s="120"/>
      <c r="CQ50" s="120"/>
      <c r="CR50" s="120"/>
      <c r="CS50" s="120"/>
      <c r="CT50" s="122"/>
      <c r="CU50" s="122"/>
      <c r="CV50" s="122"/>
      <c r="CW50" s="121"/>
      <c r="CX50" s="97">
        <f t="array" ref="CX50">SUMPRODUCT(B50:CW50*0.25)</f>
        <v>0</v>
      </c>
    </row>
    <row r="51" spans="1:102" ht="30" customHeight="1" thickBot="1" x14ac:dyDescent="0.25">
      <c r="A51" s="105" t="s">
        <v>52</v>
      </c>
      <c r="B51" s="106">
        <f>SUM(B45:B50)</f>
        <v>0</v>
      </c>
      <c r="C51" s="107">
        <f t="shared" ref="C51:BN51" si="8">SUM(C45:C50)</f>
        <v>0</v>
      </c>
      <c r="D51" s="107">
        <f t="shared" si="8"/>
        <v>0</v>
      </c>
      <c r="E51" s="107">
        <f t="shared" si="8"/>
        <v>0</v>
      </c>
      <c r="F51" s="107">
        <f t="shared" si="8"/>
        <v>0</v>
      </c>
      <c r="G51" s="107">
        <f t="shared" si="8"/>
        <v>0</v>
      </c>
      <c r="H51" s="107">
        <f t="shared" si="8"/>
        <v>0</v>
      </c>
      <c r="I51" s="107">
        <f t="shared" si="8"/>
        <v>0</v>
      </c>
      <c r="J51" s="107">
        <f t="shared" si="8"/>
        <v>0</v>
      </c>
      <c r="K51" s="107">
        <f t="shared" si="8"/>
        <v>0</v>
      </c>
      <c r="L51" s="107">
        <f t="shared" si="8"/>
        <v>0</v>
      </c>
      <c r="M51" s="107">
        <f t="shared" si="8"/>
        <v>0</v>
      </c>
      <c r="N51" s="107">
        <f t="shared" si="8"/>
        <v>0</v>
      </c>
      <c r="O51" s="107">
        <f t="shared" si="8"/>
        <v>0</v>
      </c>
      <c r="P51" s="107">
        <f t="shared" si="8"/>
        <v>0</v>
      </c>
      <c r="Q51" s="107">
        <f t="shared" si="8"/>
        <v>0</v>
      </c>
      <c r="R51" s="107">
        <f t="shared" si="8"/>
        <v>0</v>
      </c>
      <c r="S51" s="107">
        <f t="shared" si="8"/>
        <v>0</v>
      </c>
      <c r="T51" s="107">
        <f t="shared" si="8"/>
        <v>0</v>
      </c>
      <c r="U51" s="107">
        <f t="shared" si="8"/>
        <v>0</v>
      </c>
      <c r="V51" s="107">
        <f t="shared" si="8"/>
        <v>0</v>
      </c>
      <c r="W51" s="107">
        <f t="shared" si="8"/>
        <v>0</v>
      </c>
      <c r="X51" s="107">
        <f t="shared" si="8"/>
        <v>0</v>
      </c>
      <c r="Y51" s="107">
        <f t="shared" si="8"/>
        <v>0</v>
      </c>
      <c r="Z51" s="107">
        <f t="shared" si="8"/>
        <v>0</v>
      </c>
      <c r="AA51" s="107">
        <f t="shared" si="8"/>
        <v>0</v>
      </c>
      <c r="AB51" s="107">
        <f t="shared" si="8"/>
        <v>0</v>
      </c>
      <c r="AC51" s="107">
        <f t="shared" si="8"/>
        <v>0</v>
      </c>
      <c r="AD51" s="107">
        <f t="shared" si="8"/>
        <v>0</v>
      </c>
      <c r="AE51" s="107">
        <f t="shared" si="8"/>
        <v>0</v>
      </c>
      <c r="AF51" s="107">
        <f t="shared" si="8"/>
        <v>0</v>
      </c>
      <c r="AG51" s="107">
        <f t="shared" si="8"/>
        <v>0</v>
      </c>
      <c r="AH51" s="107">
        <f t="shared" si="8"/>
        <v>0</v>
      </c>
      <c r="AI51" s="107">
        <f t="shared" si="8"/>
        <v>0</v>
      </c>
      <c r="AJ51" s="107">
        <f t="shared" si="8"/>
        <v>0</v>
      </c>
      <c r="AK51" s="107">
        <f t="shared" si="8"/>
        <v>0</v>
      </c>
      <c r="AL51" s="107">
        <f t="shared" si="8"/>
        <v>0</v>
      </c>
      <c r="AM51" s="107">
        <f t="shared" si="8"/>
        <v>0</v>
      </c>
      <c r="AN51" s="107">
        <f t="shared" si="8"/>
        <v>0</v>
      </c>
      <c r="AO51" s="107">
        <f t="shared" si="8"/>
        <v>0</v>
      </c>
      <c r="AP51" s="107">
        <f t="shared" si="8"/>
        <v>0</v>
      </c>
      <c r="AQ51" s="107">
        <f t="shared" si="8"/>
        <v>0</v>
      </c>
      <c r="AR51" s="107">
        <f t="shared" si="8"/>
        <v>0</v>
      </c>
      <c r="AS51" s="107">
        <f t="shared" si="8"/>
        <v>0</v>
      </c>
      <c r="AT51" s="107">
        <f t="shared" si="8"/>
        <v>0</v>
      </c>
      <c r="AU51" s="107">
        <f t="shared" si="8"/>
        <v>0</v>
      </c>
      <c r="AV51" s="107">
        <f t="shared" si="8"/>
        <v>0</v>
      </c>
      <c r="AW51" s="107">
        <f t="shared" si="8"/>
        <v>0</v>
      </c>
      <c r="AX51" s="107">
        <f t="shared" si="8"/>
        <v>0</v>
      </c>
      <c r="AY51" s="107">
        <f t="shared" si="8"/>
        <v>0</v>
      </c>
      <c r="AZ51" s="107">
        <f t="shared" si="8"/>
        <v>0</v>
      </c>
      <c r="BA51" s="107">
        <f t="shared" si="8"/>
        <v>0</v>
      </c>
      <c r="BB51" s="107">
        <f t="shared" si="8"/>
        <v>0</v>
      </c>
      <c r="BC51" s="107">
        <f t="shared" si="8"/>
        <v>0</v>
      </c>
      <c r="BD51" s="107">
        <f t="shared" si="8"/>
        <v>0</v>
      </c>
      <c r="BE51" s="107">
        <f t="shared" si="8"/>
        <v>0</v>
      </c>
      <c r="BF51" s="107">
        <f t="shared" si="8"/>
        <v>0</v>
      </c>
      <c r="BG51" s="107">
        <f t="shared" si="8"/>
        <v>0</v>
      </c>
      <c r="BH51" s="107">
        <f t="shared" si="8"/>
        <v>0</v>
      </c>
      <c r="BI51" s="107">
        <f t="shared" si="8"/>
        <v>0</v>
      </c>
      <c r="BJ51" s="107">
        <f t="shared" si="8"/>
        <v>0</v>
      </c>
      <c r="BK51" s="107">
        <f t="shared" si="8"/>
        <v>0</v>
      </c>
      <c r="BL51" s="107">
        <f t="shared" si="8"/>
        <v>0</v>
      </c>
      <c r="BM51" s="107">
        <f t="shared" si="8"/>
        <v>0</v>
      </c>
      <c r="BN51" s="107">
        <f t="shared" si="8"/>
        <v>4.5999999999999996</v>
      </c>
      <c r="BO51" s="107">
        <f t="shared" ref="BO51:CW51" si="9">SUM(BO45:BO50)</f>
        <v>4.5999999999999996</v>
      </c>
      <c r="BP51" s="107">
        <f t="shared" si="9"/>
        <v>4.5999999999999996</v>
      </c>
      <c r="BQ51" s="107">
        <f t="shared" si="9"/>
        <v>4.5999999999999996</v>
      </c>
      <c r="BR51" s="107">
        <f t="shared" si="9"/>
        <v>21.7</v>
      </c>
      <c r="BS51" s="107">
        <f t="shared" si="9"/>
        <v>2</v>
      </c>
      <c r="BT51" s="107">
        <f t="shared" si="9"/>
        <v>2</v>
      </c>
      <c r="BU51" s="107">
        <f t="shared" si="9"/>
        <v>2</v>
      </c>
      <c r="BV51" s="107">
        <f t="shared" si="9"/>
        <v>9.3000000000000007</v>
      </c>
      <c r="BW51" s="107">
        <f t="shared" si="9"/>
        <v>3.6</v>
      </c>
      <c r="BX51" s="107">
        <f t="shared" si="9"/>
        <v>0</v>
      </c>
      <c r="BY51" s="107">
        <f t="shared" si="9"/>
        <v>0</v>
      </c>
      <c r="BZ51" s="107">
        <f t="shared" si="9"/>
        <v>32.9</v>
      </c>
      <c r="CA51" s="107">
        <f t="shared" si="9"/>
        <v>32.9</v>
      </c>
      <c r="CB51" s="107">
        <f t="shared" si="9"/>
        <v>32.9</v>
      </c>
      <c r="CC51" s="107">
        <f t="shared" si="9"/>
        <v>32.9</v>
      </c>
      <c r="CD51" s="107">
        <f t="shared" si="9"/>
        <v>0</v>
      </c>
      <c r="CE51" s="107">
        <f t="shared" si="9"/>
        <v>0</v>
      </c>
      <c r="CF51" s="107">
        <f t="shared" si="9"/>
        <v>0</v>
      </c>
      <c r="CG51" s="107">
        <f t="shared" si="9"/>
        <v>0</v>
      </c>
      <c r="CH51" s="107">
        <f t="shared" si="9"/>
        <v>2</v>
      </c>
      <c r="CI51" s="107">
        <f t="shared" si="9"/>
        <v>2</v>
      </c>
      <c r="CJ51" s="107">
        <f t="shared" si="9"/>
        <v>2</v>
      </c>
      <c r="CK51" s="107">
        <f t="shared" si="9"/>
        <v>2</v>
      </c>
      <c r="CL51" s="107">
        <f t="shared" si="9"/>
        <v>68.099999999999994</v>
      </c>
      <c r="CM51" s="107">
        <f t="shared" si="9"/>
        <v>68.099999999999994</v>
      </c>
      <c r="CN51" s="107">
        <f t="shared" si="9"/>
        <v>68.099999999999994</v>
      </c>
      <c r="CO51" s="107">
        <f t="shared" si="9"/>
        <v>74.099999999999994</v>
      </c>
      <c r="CP51" s="107">
        <f t="shared" si="9"/>
        <v>19.399999999999999</v>
      </c>
      <c r="CQ51" s="107">
        <f t="shared" si="9"/>
        <v>21</v>
      </c>
      <c r="CR51" s="107">
        <f t="shared" si="9"/>
        <v>2.6</v>
      </c>
      <c r="CS51" s="107">
        <f t="shared" si="9"/>
        <v>2.6</v>
      </c>
      <c r="CT51" s="108">
        <f t="shared" si="9"/>
        <v>0</v>
      </c>
      <c r="CU51" s="108">
        <f t="shared" si="9"/>
        <v>0</v>
      </c>
      <c r="CV51" s="108">
        <f t="shared" si="9"/>
        <v>0</v>
      </c>
      <c r="CW51" s="109">
        <f t="shared" si="9"/>
        <v>0</v>
      </c>
      <c r="CX51" s="110">
        <f>SUM(CX45:CX50)</f>
        <v>130.64999999999998</v>
      </c>
    </row>
    <row r="52" spans="1:102" ht="15.95" customHeight="1" thickBot="1" x14ac:dyDescent="0.25"/>
    <row r="53" spans="1:102" ht="30" customHeight="1" thickBot="1" x14ac:dyDescent="0.25">
      <c r="A53" s="85"/>
      <c r="B53" s="11" t="str">
        <f>IF(LEN(B$3)&gt;0,B$3,"")</f>
        <v/>
      </c>
      <c r="C53" s="12" t="str">
        <f t="shared" ref="C53:BN53" si="10">IF(LEN(C$3)&gt;0,C$3,"")</f>
        <v/>
      </c>
      <c r="D53" s="12" t="str">
        <f t="shared" si="10"/>
        <v/>
      </c>
      <c r="E53" s="12" t="str">
        <f t="shared" si="10"/>
        <v/>
      </c>
      <c r="F53" s="12" t="str">
        <f t="shared" si="10"/>
        <v/>
      </c>
      <c r="G53" s="12" t="str">
        <f t="shared" si="10"/>
        <v/>
      </c>
      <c r="H53" s="12" t="str">
        <f t="shared" si="10"/>
        <v/>
      </c>
      <c r="I53" s="12" t="str">
        <f t="shared" si="10"/>
        <v/>
      </c>
      <c r="J53" s="12" t="str">
        <f t="shared" si="10"/>
        <v/>
      </c>
      <c r="K53" s="12" t="str">
        <f t="shared" si="10"/>
        <v/>
      </c>
      <c r="L53" s="12" t="str">
        <f t="shared" si="10"/>
        <v/>
      </c>
      <c r="M53" s="12" t="str">
        <f t="shared" si="10"/>
        <v/>
      </c>
      <c r="N53" s="12" t="str">
        <f t="shared" si="10"/>
        <v/>
      </c>
      <c r="O53" s="12" t="str">
        <f t="shared" si="10"/>
        <v/>
      </c>
      <c r="P53" s="12" t="str">
        <f t="shared" si="10"/>
        <v/>
      </c>
      <c r="Q53" s="12" t="str">
        <f t="shared" si="10"/>
        <v/>
      </c>
      <c r="R53" s="12" t="str">
        <f t="shared" si="10"/>
        <v/>
      </c>
      <c r="S53" s="12" t="str">
        <f t="shared" si="10"/>
        <v/>
      </c>
      <c r="T53" s="12" t="str">
        <f t="shared" si="10"/>
        <v/>
      </c>
      <c r="U53" s="12" t="str">
        <f t="shared" si="10"/>
        <v/>
      </c>
      <c r="V53" s="12" t="str">
        <f t="shared" si="10"/>
        <v/>
      </c>
      <c r="W53" s="12" t="str">
        <f t="shared" si="10"/>
        <v/>
      </c>
      <c r="X53" s="12" t="str">
        <f t="shared" si="10"/>
        <v/>
      </c>
      <c r="Y53" s="12" t="str">
        <f t="shared" si="10"/>
        <v/>
      </c>
      <c r="Z53" s="12" t="str">
        <f t="shared" si="10"/>
        <v/>
      </c>
      <c r="AA53" s="12" t="str">
        <f t="shared" si="10"/>
        <v/>
      </c>
      <c r="AB53" s="12" t="str">
        <f t="shared" si="10"/>
        <v/>
      </c>
      <c r="AC53" s="12" t="str">
        <f t="shared" si="10"/>
        <v/>
      </c>
      <c r="AD53" s="12" t="str">
        <f t="shared" si="10"/>
        <v/>
      </c>
      <c r="AE53" s="12" t="str">
        <f t="shared" si="10"/>
        <v/>
      </c>
      <c r="AF53" s="12" t="str">
        <f t="shared" si="10"/>
        <v/>
      </c>
      <c r="AG53" s="12" t="str">
        <f t="shared" si="10"/>
        <v/>
      </c>
      <c r="AH53" s="12" t="str">
        <f t="shared" si="10"/>
        <v/>
      </c>
      <c r="AI53" s="12" t="str">
        <f t="shared" si="10"/>
        <v/>
      </c>
      <c r="AJ53" s="12" t="str">
        <f t="shared" si="10"/>
        <v/>
      </c>
      <c r="AK53" s="12" t="str">
        <f t="shared" si="10"/>
        <v/>
      </c>
      <c r="AL53" s="12" t="str">
        <f t="shared" si="10"/>
        <v/>
      </c>
      <c r="AM53" s="12" t="str">
        <f t="shared" si="10"/>
        <v/>
      </c>
      <c r="AN53" s="12" t="str">
        <f t="shared" si="10"/>
        <v/>
      </c>
      <c r="AO53" s="12" t="str">
        <f t="shared" si="10"/>
        <v/>
      </c>
      <c r="AP53" s="12" t="str">
        <f t="shared" si="10"/>
        <v/>
      </c>
      <c r="AQ53" s="12" t="str">
        <f t="shared" si="10"/>
        <v/>
      </c>
      <c r="AR53" s="12" t="str">
        <f t="shared" si="10"/>
        <v/>
      </c>
      <c r="AS53" s="12" t="str">
        <f t="shared" si="10"/>
        <v/>
      </c>
      <c r="AT53" s="12" t="str">
        <f t="shared" si="10"/>
        <v/>
      </c>
      <c r="AU53" s="12" t="str">
        <f t="shared" si="10"/>
        <v/>
      </c>
      <c r="AV53" s="12" t="str">
        <f t="shared" si="10"/>
        <v/>
      </c>
      <c r="AW53" s="12" t="str">
        <f t="shared" si="10"/>
        <v/>
      </c>
      <c r="AX53" s="12">
        <f t="shared" si="10"/>
        <v>49</v>
      </c>
      <c r="AY53" s="12">
        <f t="shared" si="10"/>
        <v>50</v>
      </c>
      <c r="AZ53" s="12">
        <f t="shared" si="10"/>
        <v>51</v>
      </c>
      <c r="BA53" s="12">
        <f t="shared" si="10"/>
        <v>52</v>
      </c>
      <c r="BB53" s="12">
        <f t="shared" si="10"/>
        <v>53</v>
      </c>
      <c r="BC53" s="12">
        <f t="shared" si="10"/>
        <v>54</v>
      </c>
      <c r="BD53" s="12">
        <f t="shared" si="10"/>
        <v>55</v>
      </c>
      <c r="BE53" s="12">
        <f t="shared" si="10"/>
        <v>56</v>
      </c>
      <c r="BF53" s="12">
        <f t="shared" si="10"/>
        <v>57</v>
      </c>
      <c r="BG53" s="12">
        <f t="shared" si="10"/>
        <v>58</v>
      </c>
      <c r="BH53" s="12">
        <f t="shared" si="10"/>
        <v>59</v>
      </c>
      <c r="BI53" s="12">
        <f t="shared" si="10"/>
        <v>60</v>
      </c>
      <c r="BJ53" s="12">
        <f t="shared" si="10"/>
        <v>61</v>
      </c>
      <c r="BK53" s="12">
        <f t="shared" si="10"/>
        <v>62</v>
      </c>
      <c r="BL53" s="12">
        <f t="shared" si="10"/>
        <v>63</v>
      </c>
      <c r="BM53" s="12">
        <f t="shared" si="10"/>
        <v>64</v>
      </c>
      <c r="BN53" s="12">
        <f t="shared" si="10"/>
        <v>65</v>
      </c>
      <c r="BO53" s="12">
        <f t="shared" ref="BO53:CW53" si="11">IF(LEN(BO$3)&gt;0,BO$3,"")</f>
        <v>66</v>
      </c>
      <c r="BP53" s="12">
        <f t="shared" si="11"/>
        <v>67</v>
      </c>
      <c r="BQ53" s="12">
        <f t="shared" si="11"/>
        <v>68</v>
      </c>
      <c r="BR53" s="12">
        <f t="shared" si="11"/>
        <v>69</v>
      </c>
      <c r="BS53" s="12">
        <f t="shared" si="11"/>
        <v>70</v>
      </c>
      <c r="BT53" s="12">
        <f t="shared" si="11"/>
        <v>71</v>
      </c>
      <c r="BU53" s="12">
        <f t="shared" si="11"/>
        <v>72</v>
      </c>
      <c r="BV53" s="12">
        <f t="shared" si="11"/>
        <v>73</v>
      </c>
      <c r="BW53" s="12">
        <f t="shared" si="11"/>
        <v>74</v>
      </c>
      <c r="BX53" s="12">
        <f t="shared" si="11"/>
        <v>75</v>
      </c>
      <c r="BY53" s="12">
        <f t="shared" si="11"/>
        <v>76</v>
      </c>
      <c r="BZ53" s="12">
        <f t="shared" si="11"/>
        <v>77</v>
      </c>
      <c r="CA53" s="12">
        <f t="shared" si="11"/>
        <v>78</v>
      </c>
      <c r="CB53" s="12">
        <f t="shared" si="11"/>
        <v>79</v>
      </c>
      <c r="CC53" s="12">
        <f t="shared" si="11"/>
        <v>80</v>
      </c>
      <c r="CD53" s="12">
        <f t="shared" si="11"/>
        <v>81</v>
      </c>
      <c r="CE53" s="12">
        <f t="shared" si="11"/>
        <v>82</v>
      </c>
      <c r="CF53" s="12">
        <f t="shared" si="11"/>
        <v>83</v>
      </c>
      <c r="CG53" s="12">
        <f t="shared" si="11"/>
        <v>84</v>
      </c>
      <c r="CH53" s="12">
        <f t="shared" si="11"/>
        <v>85</v>
      </c>
      <c r="CI53" s="12">
        <f t="shared" si="11"/>
        <v>86</v>
      </c>
      <c r="CJ53" s="12">
        <f t="shared" si="11"/>
        <v>87</v>
      </c>
      <c r="CK53" s="12">
        <f t="shared" si="11"/>
        <v>88</v>
      </c>
      <c r="CL53" s="12">
        <f t="shared" si="11"/>
        <v>89</v>
      </c>
      <c r="CM53" s="12">
        <f t="shared" si="11"/>
        <v>90</v>
      </c>
      <c r="CN53" s="12">
        <f t="shared" si="11"/>
        <v>91</v>
      </c>
      <c r="CO53" s="12">
        <f t="shared" si="11"/>
        <v>92</v>
      </c>
      <c r="CP53" s="12">
        <f t="shared" si="11"/>
        <v>93</v>
      </c>
      <c r="CQ53" s="12">
        <f t="shared" si="11"/>
        <v>94</v>
      </c>
      <c r="CR53" s="12">
        <f t="shared" si="11"/>
        <v>95</v>
      </c>
      <c r="CS53" s="13">
        <f t="shared" si="11"/>
        <v>96</v>
      </c>
      <c r="CT53" s="13" t="str">
        <f t="shared" si="11"/>
        <v/>
      </c>
      <c r="CU53" s="13" t="str">
        <f t="shared" si="11"/>
        <v/>
      </c>
      <c r="CV53" s="13" t="str">
        <f t="shared" si="11"/>
        <v/>
      </c>
      <c r="CW53" s="17" t="str">
        <f t="shared" si="11"/>
        <v/>
      </c>
      <c r="CX53" s="18" t="s">
        <v>1</v>
      </c>
    </row>
    <row r="54" spans="1:102" ht="24.95" customHeight="1" thickBot="1" x14ac:dyDescent="0.25">
      <c r="A54" s="105" t="s">
        <v>42</v>
      </c>
      <c r="B54" s="106">
        <f>B18+B28+B42</f>
        <v>0</v>
      </c>
      <c r="C54" s="107">
        <f t="shared" ref="C54:BN54" si="12">C18+C28+C42</f>
        <v>0</v>
      </c>
      <c r="D54" s="107">
        <f t="shared" si="12"/>
        <v>0</v>
      </c>
      <c r="E54" s="107">
        <f t="shared" si="12"/>
        <v>0</v>
      </c>
      <c r="F54" s="107">
        <f t="shared" si="12"/>
        <v>0</v>
      </c>
      <c r="G54" s="107">
        <f t="shared" si="12"/>
        <v>0</v>
      </c>
      <c r="H54" s="107">
        <f t="shared" si="12"/>
        <v>0</v>
      </c>
      <c r="I54" s="107">
        <f t="shared" si="12"/>
        <v>0</v>
      </c>
      <c r="J54" s="107">
        <f t="shared" si="12"/>
        <v>0</v>
      </c>
      <c r="K54" s="107">
        <f t="shared" si="12"/>
        <v>0</v>
      </c>
      <c r="L54" s="107">
        <f t="shared" si="12"/>
        <v>0</v>
      </c>
      <c r="M54" s="107">
        <f t="shared" si="12"/>
        <v>0</v>
      </c>
      <c r="N54" s="107">
        <f t="shared" si="12"/>
        <v>0</v>
      </c>
      <c r="O54" s="107">
        <f t="shared" si="12"/>
        <v>0</v>
      </c>
      <c r="P54" s="107">
        <f t="shared" si="12"/>
        <v>0</v>
      </c>
      <c r="Q54" s="107">
        <f t="shared" si="12"/>
        <v>0</v>
      </c>
      <c r="R54" s="107">
        <f t="shared" si="12"/>
        <v>0</v>
      </c>
      <c r="S54" s="107">
        <f t="shared" si="12"/>
        <v>0</v>
      </c>
      <c r="T54" s="107">
        <f t="shared" si="12"/>
        <v>0</v>
      </c>
      <c r="U54" s="107">
        <f t="shared" si="12"/>
        <v>0</v>
      </c>
      <c r="V54" s="107">
        <f t="shared" si="12"/>
        <v>0</v>
      </c>
      <c r="W54" s="107">
        <f t="shared" si="12"/>
        <v>0</v>
      </c>
      <c r="X54" s="107">
        <f t="shared" si="12"/>
        <v>0</v>
      </c>
      <c r="Y54" s="107">
        <f t="shared" si="12"/>
        <v>0</v>
      </c>
      <c r="Z54" s="107">
        <f t="shared" si="12"/>
        <v>0</v>
      </c>
      <c r="AA54" s="107">
        <f t="shared" si="12"/>
        <v>0</v>
      </c>
      <c r="AB54" s="107">
        <f t="shared" si="12"/>
        <v>0</v>
      </c>
      <c r="AC54" s="107">
        <f t="shared" si="12"/>
        <v>0</v>
      </c>
      <c r="AD54" s="107">
        <f t="shared" si="12"/>
        <v>0</v>
      </c>
      <c r="AE54" s="107">
        <f t="shared" si="12"/>
        <v>0</v>
      </c>
      <c r="AF54" s="107">
        <f t="shared" si="12"/>
        <v>0</v>
      </c>
      <c r="AG54" s="107">
        <f t="shared" si="12"/>
        <v>0</v>
      </c>
      <c r="AH54" s="107">
        <f t="shared" si="12"/>
        <v>0</v>
      </c>
      <c r="AI54" s="107">
        <f t="shared" si="12"/>
        <v>0</v>
      </c>
      <c r="AJ54" s="107">
        <f t="shared" si="12"/>
        <v>0</v>
      </c>
      <c r="AK54" s="107">
        <f t="shared" si="12"/>
        <v>0</v>
      </c>
      <c r="AL54" s="107">
        <f t="shared" si="12"/>
        <v>0</v>
      </c>
      <c r="AM54" s="107">
        <f t="shared" si="12"/>
        <v>0</v>
      </c>
      <c r="AN54" s="107">
        <f t="shared" si="12"/>
        <v>0</v>
      </c>
      <c r="AO54" s="107">
        <f t="shared" si="12"/>
        <v>0</v>
      </c>
      <c r="AP54" s="107">
        <f t="shared" si="12"/>
        <v>0</v>
      </c>
      <c r="AQ54" s="107">
        <f t="shared" si="12"/>
        <v>0</v>
      </c>
      <c r="AR54" s="107">
        <f t="shared" si="12"/>
        <v>0</v>
      </c>
      <c r="AS54" s="107">
        <f t="shared" si="12"/>
        <v>0</v>
      </c>
      <c r="AT54" s="107">
        <f t="shared" si="12"/>
        <v>0</v>
      </c>
      <c r="AU54" s="107">
        <f t="shared" si="12"/>
        <v>0</v>
      </c>
      <c r="AV54" s="107">
        <f t="shared" si="12"/>
        <v>0</v>
      </c>
      <c r="AW54" s="107">
        <f t="shared" si="12"/>
        <v>0</v>
      </c>
      <c r="AX54" s="107">
        <f t="shared" si="12"/>
        <v>15.739000000000001</v>
      </c>
      <c r="AY54" s="107">
        <f t="shared" si="12"/>
        <v>17.456</v>
      </c>
      <c r="AZ54" s="107">
        <f t="shared" si="12"/>
        <v>17.995999999999999</v>
      </c>
      <c r="BA54" s="107">
        <f t="shared" si="12"/>
        <v>17.702999999999999</v>
      </c>
      <c r="BB54" s="107">
        <f t="shared" si="12"/>
        <v>23.295999999999999</v>
      </c>
      <c r="BC54" s="107">
        <f t="shared" si="12"/>
        <v>25.116</v>
      </c>
      <c r="BD54" s="107">
        <f t="shared" si="12"/>
        <v>23.923999999999999</v>
      </c>
      <c r="BE54" s="107">
        <f t="shared" si="12"/>
        <v>37.396000000000001</v>
      </c>
      <c r="BF54" s="107">
        <f t="shared" si="12"/>
        <v>23.561999999999998</v>
      </c>
      <c r="BG54" s="107">
        <f t="shared" si="12"/>
        <v>32.484000000000002</v>
      </c>
      <c r="BH54" s="107">
        <f t="shared" si="12"/>
        <v>21.283000000000001</v>
      </c>
      <c r="BI54" s="107">
        <f t="shared" si="12"/>
        <v>23.003</v>
      </c>
      <c r="BJ54" s="107">
        <f t="shared" si="12"/>
        <v>44.158999999999999</v>
      </c>
      <c r="BK54" s="107">
        <f t="shared" si="12"/>
        <v>41.094999999999999</v>
      </c>
      <c r="BL54" s="107">
        <f t="shared" si="12"/>
        <v>110.31700000000001</v>
      </c>
      <c r="BM54" s="107">
        <f t="shared" si="12"/>
        <v>165.76999999999998</v>
      </c>
      <c r="BN54" s="107">
        <f t="shared" si="12"/>
        <v>100.35399999999998</v>
      </c>
      <c r="BO54" s="107">
        <f t="shared" ref="BO54:CX54" si="13">BO18+BO28+BO42</f>
        <v>23.107999999999997</v>
      </c>
      <c r="BP54" s="107">
        <f t="shared" si="13"/>
        <v>35.667999999999999</v>
      </c>
      <c r="BQ54" s="107">
        <f t="shared" si="13"/>
        <v>114.78999999999999</v>
      </c>
      <c r="BR54" s="107">
        <f t="shared" si="13"/>
        <v>74.144999999999996</v>
      </c>
      <c r="BS54" s="107">
        <f t="shared" si="13"/>
        <v>73.786000000000001</v>
      </c>
      <c r="BT54" s="107">
        <f t="shared" si="13"/>
        <v>73.551999999999992</v>
      </c>
      <c r="BU54" s="107">
        <f t="shared" si="13"/>
        <v>73.558999999999997</v>
      </c>
      <c r="BV54" s="107">
        <f t="shared" si="13"/>
        <v>20.203000000000003</v>
      </c>
      <c r="BW54" s="107">
        <f t="shared" si="13"/>
        <v>14.353</v>
      </c>
      <c r="BX54" s="107">
        <f t="shared" si="13"/>
        <v>95.385999999999996</v>
      </c>
      <c r="BY54" s="107">
        <f t="shared" si="13"/>
        <v>32.524000000000001</v>
      </c>
      <c r="BZ54" s="107">
        <f t="shared" si="13"/>
        <v>68.22</v>
      </c>
      <c r="CA54" s="107">
        <f t="shared" si="13"/>
        <v>64.789999999999992</v>
      </c>
      <c r="CB54" s="107">
        <f t="shared" si="13"/>
        <v>39.79</v>
      </c>
      <c r="CC54" s="107">
        <f t="shared" si="13"/>
        <v>38.010999999999996</v>
      </c>
      <c r="CD54" s="107">
        <f t="shared" si="13"/>
        <v>13.420999999999999</v>
      </c>
      <c r="CE54" s="107">
        <f t="shared" si="13"/>
        <v>6.6210000000000004</v>
      </c>
      <c r="CF54" s="107">
        <f t="shared" si="13"/>
        <v>13.012</v>
      </c>
      <c r="CG54" s="107">
        <f t="shared" si="13"/>
        <v>12.448</v>
      </c>
      <c r="CH54" s="107">
        <f t="shared" si="13"/>
        <v>14.949</v>
      </c>
      <c r="CI54" s="107">
        <f t="shared" si="13"/>
        <v>14.183</v>
      </c>
      <c r="CJ54" s="107">
        <f t="shared" si="13"/>
        <v>13.751999999999999</v>
      </c>
      <c r="CK54" s="107">
        <f t="shared" si="13"/>
        <v>14.597999999999999</v>
      </c>
      <c r="CL54" s="107">
        <f t="shared" si="13"/>
        <v>95.72699999999999</v>
      </c>
      <c r="CM54" s="107">
        <f t="shared" si="13"/>
        <v>94.447000000000003</v>
      </c>
      <c r="CN54" s="107">
        <f t="shared" si="13"/>
        <v>98.887</v>
      </c>
      <c r="CO54" s="107">
        <f t="shared" si="13"/>
        <v>113.029</v>
      </c>
      <c r="CP54" s="107">
        <f t="shared" si="13"/>
        <v>58.762</v>
      </c>
      <c r="CQ54" s="107">
        <f t="shared" si="13"/>
        <v>58.76</v>
      </c>
      <c r="CR54" s="107">
        <f t="shared" si="13"/>
        <v>67.462999999999994</v>
      </c>
      <c r="CS54" s="107">
        <f t="shared" si="13"/>
        <v>87.489000000000004</v>
      </c>
      <c r="CT54" s="108">
        <f t="shared" si="13"/>
        <v>0</v>
      </c>
      <c r="CU54" s="108">
        <f t="shared" si="13"/>
        <v>0</v>
      </c>
      <c r="CV54" s="108">
        <f t="shared" si="13"/>
        <v>0</v>
      </c>
      <c r="CW54" s="109">
        <f t="shared" si="13"/>
        <v>0</v>
      </c>
      <c r="CX54" s="126">
        <f t="shared" si="13"/>
        <v>590.02149999999995</v>
      </c>
    </row>
  </sheetData>
  <mergeCells count="35">
    <mergeCell ref="B29:CX29"/>
    <mergeCell ref="B30:CW30"/>
    <mergeCell ref="B35:CX35"/>
    <mergeCell ref="B36:CX36"/>
    <mergeCell ref="B44:CX44"/>
    <mergeCell ref="CT2:CW2"/>
    <mergeCell ref="B4:CX4"/>
    <mergeCell ref="B7:CX7"/>
    <mergeCell ref="B10:CW10"/>
    <mergeCell ref="B19:CX19"/>
    <mergeCell ref="B20:CW20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conditionalFormatting sqref="B8:CW8">
    <cfRule type="cellIs" dxfId="0" priority="1" operator="greaterThan">
      <formula>1500</formula>
    </cfRule>
  </conditionalFormatting>
  <pageMargins left="0.19685039370078741" right="0.19685039370078741" top="0.35433070866141736" bottom="0.31496062992125984" header="0.23622047244094491" footer="0.19685039370078741"/>
  <pageSetup paperSize="9" scale="37" fitToWidth="4" fitToHeight="4" orientation="landscape" horizontalDpi="300" verticalDpi="300" r:id="rId1"/>
  <headerFooter>
    <oddHeader>&amp;L&amp;12&amp;A</oddHeader>
    <oddFooter>&amp;R&amp;12&amp;D&amp;T</oddFooter>
  </headerFooter>
  <colBreaks count="3" manualBreakCount="3">
    <brk id="25" max="53" man="1"/>
    <brk id="49" max="53" man="1"/>
    <brk id="73" max="53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3"/>
  <dimension ref="A1:CX32"/>
  <sheetViews>
    <sheetView showGridLines="0" zoomScale="60" zoomScaleNormal="60" workbookViewId="0">
      <pane xSplit="1" ySplit="4" topLeftCell="B5" activePane="bottomRight" state="frozen"/>
      <selection pane="topRight" activeCell="B1" sqref="B1"/>
      <selection pane="bottomLeft" activeCell="A6" sqref="A6"/>
      <selection pane="bottomRight" activeCell="O14" sqref="O14"/>
    </sheetView>
  </sheetViews>
  <sheetFormatPr defaultColWidth="9.140625" defaultRowHeight="14.25" x14ac:dyDescent="0.2"/>
  <cols>
    <col min="1" max="1" width="42.140625" style="5" customWidth="1"/>
    <col min="2" max="97" width="8.7109375" style="5" customWidth="1"/>
    <col min="98" max="101" width="8.7109375" style="5" hidden="1" customWidth="1"/>
    <col min="102" max="102" width="18.7109375" style="5" customWidth="1"/>
    <col min="103" max="16384" width="9.140625" style="5"/>
  </cols>
  <sheetData>
    <row r="1" spans="1:102" ht="39.950000000000003" customHeight="1" thickBot="1" x14ac:dyDescent="0.25">
      <c r="A1" s="1" t="s">
        <v>56</v>
      </c>
      <c r="B1" s="2"/>
      <c r="C1" s="129"/>
      <c r="D1" s="2" t="s">
        <v>0</v>
      </c>
      <c r="E1" s="3"/>
      <c r="F1" s="3"/>
      <c r="G1" s="3"/>
      <c r="H1" s="3"/>
      <c r="I1" s="3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130"/>
      <c r="CR1" s="130"/>
      <c r="CS1" s="130"/>
      <c r="CT1" s="130"/>
      <c r="CU1" s="130"/>
      <c r="CV1" s="130"/>
      <c r="CW1" s="130"/>
      <c r="CX1" s="130"/>
    </row>
    <row r="2" spans="1:102" ht="25.15" customHeight="1" thickBot="1" x14ac:dyDescent="0.25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131"/>
    </row>
    <row r="3" spans="1:102" ht="30" customHeight="1" thickBot="1" x14ac:dyDescent="0.25">
      <c r="A3" s="10">
        <v>46256</v>
      </c>
      <c r="B3" s="11"/>
      <c r="C3" s="12"/>
      <c r="D3" s="12"/>
      <c r="E3" s="13"/>
      <c r="F3" s="14"/>
      <c r="G3" s="12"/>
      <c r="H3" s="12"/>
      <c r="I3" s="15"/>
      <c r="J3" s="14"/>
      <c r="K3" s="12"/>
      <c r="L3" s="12"/>
      <c r="M3" s="15"/>
      <c r="N3" s="14"/>
      <c r="O3" s="12"/>
      <c r="P3" s="12"/>
      <c r="Q3" s="15"/>
      <c r="R3" s="14"/>
      <c r="S3" s="12"/>
      <c r="T3" s="12"/>
      <c r="U3" s="15"/>
      <c r="V3" s="14"/>
      <c r="W3" s="12"/>
      <c r="X3" s="12"/>
      <c r="Y3" s="15"/>
      <c r="Z3" s="14"/>
      <c r="AA3" s="12"/>
      <c r="AB3" s="12"/>
      <c r="AC3" s="15"/>
      <c r="AD3" s="14"/>
      <c r="AE3" s="12"/>
      <c r="AF3" s="12"/>
      <c r="AG3" s="15"/>
      <c r="AH3" s="14"/>
      <c r="AI3" s="12"/>
      <c r="AJ3" s="12"/>
      <c r="AK3" s="15"/>
      <c r="AL3" s="14"/>
      <c r="AM3" s="12"/>
      <c r="AN3" s="12"/>
      <c r="AO3" s="15"/>
      <c r="AP3" s="14"/>
      <c r="AQ3" s="12"/>
      <c r="AR3" s="12"/>
      <c r="AS3" s="15"/>
      <c r="AT3" s="14"/>
      <c r="AU3" s="12"/>
      <c r="AV3" s="12"/>
      <c r="AW3" s="15"/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8" t="s">
        <v>1</v>
      </c>
    </row>
    <row r="4" spans="1:102" ht="30" customHeight="1" thickBot="1" x14ac:dyDescent="0.25">
      <c r="A4" s="19" t="s">
        <v>53</v>
      </c>
      <c r="B4" s="20">
        <v>101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2" ht="24.95" customHeight="1" x14ac:dyDescent="0.2">
      <c r="A5" s="23" t="s">
        <v>3</v>
      </c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5"/>
      <c r="AS5" s="25"/>
      <c r="AT5" s="25"/>
      <c r="AU5" s="25"/>
      <c r="AV5" s="25"/>
      <c r="AW5" s="25"/>
      <c r="AX5" s="25"/>
      <c r="AY5" s="25"/>
      <c r="AZ5" s="25"/>
      <c r="BA5" s="25"/>
      <c r="BB5" s="25"/>
      <c r="BC5" s="25"/>
      <c r="BD5" s="25"/>
      <c r="BE5" s="25">
        <v>-5.7</v>
      </c>
      <c r="BF5" s="25"/>
      <c r="BG5" s="25"/>
      <c r="BH5" s="25"/>
      <c r="BI5" s="25"/>
      <c r="BJ5" s="25">
        <v>-39.4</v>
      </c>
      <c r="BK5" s="25">
        <v>-36.9</v>
      </c>
      <c r="BL5" s="25">
        <v>-86.8</v>
      </c>
      <c r="BM5" s="25">
        <v>-120</v>
      </c>
      <c r="BN5" s="25">
        <v>-94.7</v>
      </c>
      <c r="BO5" s="25">
        <v>-7.4</v>
      </c>
      <c r="BP5" s="25">
        <v>-29.799999999999997</v>
      </c>
      <c r="BQ5" s="25">
        <v>-67.300000000000011</v>
      </c>
      <c r="BR5" s="25">
        <v>-50.5</v>
      </c>
      <c r="BS5" s="25">
        <v>-70.2</v>
      </c>
      <c r="BT5" s="25">
        <v>-70.2</v>
      </c>
      <c r="BU5" s="25">
        <v>-70.2</v>
      </c>
      <c r="BV5" s="25">
        <v>9.3000000000000007</v>
      </c>
      <c r="BW5" s="25">
        <v>3.6</v>
      </c>
      <c r="BX5" s="25">
        <v>-86.8</v>
      </c>
      <c r="BY5" s="25">
        <v>-29.1</v>
      </c>
      <c r="BZ5" s="25">
        <v>-12.700000000000003</v>
      </c>
      <c r="CA5" s="25">
        <v>15</v>
      </c>
      <c r="CB5" s="25">
        <v>20.9</v>
      </c>
      <c r="CC5" s="25">
        <v>20.9</v>
      </c>
      <c r="CD5" s="25"/>
      <c r="CE5" s="25"/>
      <c r="CF5" s="25"/>
      <c r="CG5" s="25"/>
      <c r="CH5" s="25">
        <v>2</v>
      </c>
      <c r="CI5" s="25">
        <v>2</v>
      </c>
      <c r="CJ5" s="25">
        <v>2</v>
      </c>
      <c r="CK5" s="25">
        <v>2</v>
      </c>
      <c r="CL5" s="25">
        <v>53.099999999999994</v>
      </c>
      <c r="CM5" s="25">
        <v>48.699999999999996</v>
      </c>
      <c r="CN5" s="25">
        <v>59.199999999999996</v>
      </c>
      <c r="CO5" s="25">
        <v>74.099999999999994</v>
      </c>
      <c r="CP5" s="25">
        <v>-38.200000000000003</v>
      </c>
      <c r="CQ5" s="25">
        <v>-36.6</v>
      </c>
      <c r="CR5" s="25">
        <v>-55</v>
      </c>
      <c r="CS5" s="25">
        <v>-55</v>
      </c>
      <c r="CT5" s="26"/>
      <c r="CU5" s="26"/>
      <c r="CV5" s="26"/>
      <c r="CW5" s="27"/>
      <c r="CX5" s="132">
        <f t="array" ref="CX5">SUMPRODUCT(B5:CW5*0.25)</f>
        <v>-187.42500000000004</v>
      </c>
    </row>
    <row r="6" spans="1:102" ht="24.95" customHeight="1" thickBot="1" x14ac:dyDescent="0.25">
      <c r="A6" s="133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2" ht="30" customHeight="1" thickBot="1" x14ac:dyDescent="0.25">
      <c r="A7" s="19" t="s">
        <v>4</v>
      </c>
      <c r="B7" s="134"/>
      <c r="C7" s="135"/>
      <c r="D7" s="135"/>
      <c r="E7" s="135"/>
      <c r="F7" s="135"/>
      <c r="G7" s="135"/>
      <c r="H7" s="135"/>
      <c r="I7" s="135"/>
      <c r="J7" s="135"/>
      <c r="K7" s="135"/>
      <c r="L7" s="135"/>
      <c r="M7" s="135"/>
      <c r="N7" s="135"/>
      <c r="O7" s="135"/>
      <c r="P7" s="135"/>
      <c r="Q7" s="135"/>
      <c r="R7" s="135"/>
      <c r="S7" s="135"/>
      <c r="T7" s="135"/>
      <c r="U7" s="135"/>
      <c r="V7" s="135"/>
      <c r="W7" s="135"/>
      <c r="X7" s="135"/>
      <c r="Y7" s="135"/>
      <c r="Z7" s="135"/>
      <c r="AA7" s="135"/>
      <c r="AB7" s="135"/>
      <c r="AC7" s="135"/>
      <c r="AD7" s="135"/>
      <c r="AE7" s="135"/>
      <c r="AF7" s="135"/>
      <c r="AG7" s="135"/>
      <c r="AH7" s="135"/>
      <c r="AI7" s="135"/>
      <c r="AJ7" s="135"/>
      <c r="AK7" s="135"/>
      <c r="AL7" s="135"/>
      <c r="AM7" s="135"/>
      <c r="AN7" s="135"/>
      <c r="AO7" s="135"/>
      <c r="AP7" s="135"/>
      <c r="AQ7" s="135"/>
      <c r="AR7" s="135"/>
      <c r="AS7" s="135"/>
      <c r="AT7" s="135"/>
      <c r="AU7" s="135"/>
      <c r="AV7" s="135"/>
      <c r="AW7" s="135"/>
      <c r="AX7" s="135"/>
      <c r="AY7" s="135"/>
      <c r="AZ7" s="135"/>
      <c r="BA7" s="135"/>
      <c r="BB7" s="135"/>
      <c r="BC7" s="135"/>
      <c r="BD7" s="135"/>
      <c r="BE7" s="135"/>
      <c r="BF7" s="135"/>
      <c r="BG7" s="135"/>
      <c r="BH7" s="135"/>
      <c r="BI7" s="135"/>
      <c r="BJ7" s="135"/>
      <c r="BK7" s="135"/>
      <c r="BL7" s="135"/>
      <c r="BM7" s="135"/>
      <c r="BN7" s="135"/>
      <c r="BO7" s="135"/>
      <c r="BP7" s="135"/>
      <c r="BQ7" s="135"/>
      <c r="BR7" s="135"/>
      <c r="BS7" s="135"/>
      <c r="BT7" s="135"/>
      <c r="BU7" s="135"/>
      <c r="BV7" s="135"/>
      <c r="BW7" s="135"/>
      <c r="BX7" s="135"/>
      <c r="BY7" s="135"/>
      <c r="BZ7" s="135"/>
      <c r="CA7" s="135"/>
      <c r="CB7" s="135"/>
      <c r="CC7" s="135"/>
      <c r="CD7" s="135"/>
      <c r="CE7" s="135"/>
      <c r="CF7" s="135"/>
      <c r="CG7" s="135"/>
      <c r="CH7" s="135"/>
      <c r="CI7" s="135"/>
      <c r="CJ7" s="135"/>
      <c r="CK7" s="135"/>
      <c r="CL7" s="135"/>
      <c r="CM7" s="135"/>
      <c r="CN7" s="135"/>
      <c r="CO7" s="135"/>
      <c r="CP7" s="135"/>
      <c r="CQ7" s="135"/>
      <c r="CR7" s="135"/>
      <c r="CS7" s="135"/>
      <c r="CT7" s="135"/>
      <c r="CU7" s="135"/>
      <c r="CV7" s="135"/>
      <c r="CW7" s="135"/>
      <c r="CX7" s="136"/>
    </row>
    <row r="8" spans="1:102" ht="24.95" customHeight="1" x14ac:dyDescent="0.2">
      <c r="A8" s="35" t="s">
        <v>5</v>
      </c>
      <c r="B8" s="137"/>
      <c r="C8" s="138"/>
      <c r="D8" s="138"/>
      <c r="E8" s="138"/>
      <c r="F8" s="138"/>
      <c r="G8" s="138"/>
      <c r="H8" s="138"/>
      <c r="I8" s="138"/>
      <c r="J8" s="138"/>
      <c r="K8" s="138"/>
      <c r="L8" s="138"/>
      <c r="M8" s="138"/>
      <c r="N8" s="138"/>
      <c r="O8" s="138"/>
      <c r="P8" s="138"/>
      <c r="Q8" s="138"/>
      <c r="R8" s="138"/>
      <c r="S8" s="138"/>
      <c r="T8" s="138"/>
      <c r="U8" s="138"/>
      <c r="V8" s="138"/>
      <c r="W8" s="138"/>
      <c r="X8" s="138"/>
      <c r="Y8" s="138"/>
      <c r="Z8" s="138"/>
      <c r="AA8" s="138"/>
      <c r="AB8" s="138"/>
      <c r="AC8" s="138"/>
      <c r="AD8" s="138"/>
      <c r="AE8" s="138"/>
      <c r="AF8" s="138"/>
      <c r="AG8" s="138"/>
      <c r="AH8" s="138"/>
      <c r="AI8" s="138"/>
      <c r="AJ8" s="138"/>
      <c r="AK8" s="138"/>
      <c r="AL8" s="138"/>
      <c r="AM8" s="138"/>
      <c r="AN8" s="138"/>
      <c r="AO8" s="138"/>
      <c r="AP8" s="138"/>
      <c r="AQ8" s="138"/>
      <c r="AR8" s="138"/>
      <c r="AS8" s="138"/>
      <c r="AT8" s="138"/>
      <c r="AU8" s="138"/>
      <c r="AV8" s="138"/>
      <c r="AW8" s="138"/>
      <c r="AX8" s="138">
        <v>3.02</v>
      </c>
      <c r="AY8" s="138">
        <v>3.58</v>
      </c>
      <c r="AZ8" s="138">
        <v>5.0999999999999996</v>
      </c>
      <c r="BA8" s="138">
        <v>5.1100000000000003</v>
      </c>
      <c r="BB8" s="138">
        <v>7.67</v>
      </c>
      <c r="BC8" s="138">
        <v>8.43</v>
      </c>
      <c r="BD8" s="138">
        <v>8.43</v>
      </c>
      <c r="BE8" s="138">
        <v>10.24</v>
      </c>
      <c r="BF8" s="138">
        <v>9.1999999999999993</v>
      </c>
      <c r="BG8" s="138">
        <v>9.1999999999999993</v>
      </c>
      <c r="BH8" s="138">
        <v>9.1999999999999993</v>
      </c>
      <c r="BI8" s="138">
        <v>10.27</v>
      </c>
      <c r="BJ8" s="138">
        <v>15.99</v>
      </c>
      <c r="BK8" s="138">
        <v>14.8</v>
      </c>
      <c r="BL8" s="138">
        <v>19.43</v>
      </c>
      <c r="BM8" s="138">
        <v>24.74</v>
      </c>
      <c r="BN8" s="138">
        <v>14.32</v>
      </c>
      <c r="BO8" s="138">
        <v>65.19</v>
      </c>
      <c r="BP8" s="138">
        <v>91.2</v>
      </c>
      <c r="BQ8" s="138">
        <v>140</v>
      </c>
      <c r="BR8" s="138">
        <v>99.46</v>
      </c>
      <c r="BS8" s="138">
        <v>137.81</v>
      </c>
      <c r="BT8" s="138">
        <v>185.8</v>
      </c>
      <c r="BU8" s="138">
        <v>191.2</v>
      </c>
      <c r="BV8" s="138">
        <v>196.88</v>
      </c>
      <c r="BW8" s="138">
        <v>195</v>
      </c>
      <c r="BX8" s="138">
        <v>213.31</v>
      </c>
      <c r="BY8" s="138">
        <v>206.18</v>
      </c>
      <c r="BZ8" s="138">
        <v>210.09</v>
      </c>
      <c r="CA8" s="138">
        <v>209.25</v>
      </c>
      <c r="CB8" s="138">
        <v>237.56</v>
      </c>
      <c r="CC8" s="138">
        <v>231.33</v>
      </c>
      <c r="CD8" s="138">
        <v>212.97</v>
      </c>
      <c r="CE8" s="138">
        <v>219.78</v>
      </c>
      <c r="CF8" s="138">
        <v>217.7</v>
      </c>
      <c r="CG8" s="138">
        <v>205.73</v>
      </c>
      <c r="CH8" s="138">
        <v>203.25</v>
      </c>
      <c r="CI8" s="138">
        <v>207.56</v>
      </c>
      <c r="CJ8" s="138">
        <v>201.19</v>
      </c>
      <c r="CK8" s="138">
        <v>203.12</v>
      </c>
      <c r="CL8" s="138">
        <v>207.24</v>
      </c>
      <c r="CM8" s="138">
        <v>204.29</v>
      </c>
      <c r="CN8" s="138">
        <v>204.37</v>
      </c>
      <c r="CO8" s="138">
        <v>199.85</v>
      </c>
      <c r="CP8" s="138">
        <v>196.28</v>
      </c>
      <c r="CQ8" s="138">
        <v>195.4</v>
      </c>
      <c r="CR8" s="138">
        <v>199.8</v>
      </c>
      <c r="CS8" s="138">
        <v>195.8</v>
      </c>
      <c r="CT8" s="139"/>
      <c r="CU8" s="139"/>
      <c r="CV8" s="139"/>
      <c r="CW8" s="140"/>
      <c r="CX8" s="141">
        <f>IF(SUM(B8:CW8)&lt;&gt;0,AVERAGEIF(B8:CW8,"&lt;&gt;"""),"")</f>
        <v>126.31916666666665</v>
      </c>
    </row>
    <row r="9" spans="1:102" ht="24.95" customHeight="1" thickBot="1" x14ac:dyDescent="0.25">
      <c r="A9" s="133" t="s">
        <v>6</v>
      </c>
      <c r="B9" s="42"/>
      <c r="C9" s="43"/>
      <c r="D9" s="43"/>
      <c r="E9" s="43"/>
      <c r="F9" s="43"/>
      <c r="G9" s="43"/>
      <c r="H9" s="43"/>
      <c r="I9" s="43"/>
      <c r="J9" s="43"/>
      <c r="K9" s="43"/>
      <c r="L9" s="43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  <c r="AA9" s="43"/>
      <c r="AB9" s="43"/>
      <c r="AC9" s="43"/>
      <c r="AD9" s="43"/>
      <c r="AE9" s="43"/>
      <c r="AF9" s="43"/>
      <c r="AG9" s="43"/>
      <c r="AH9" s="43"/>
      <c r="AI9" s="43"/>
      <c r="AJ9" s="43"/>
      <c r="AK9" s="43"/>
      <c r="AL9" s="43"/>
      <c r="AM9" s="43"/>
      <c r="AN9" s="43"/>
      <c r="AO9" s="43"/>
      <c r="AP9" s="43"/>
      <c r="AQ9" s="43"/>
      <c r="AR9" s="43"/>
      <c r="AS9" s="43"/>
      <c r="AT9" s="43"/>
      <c r="AU9" s="43"/>
      <c r="AV9" s="43"/>
      <c r="AW9" s="43"/>
      <c r="AX9" s="43">
        <v>4.2024999999999997</v>
      </c>
      <c r="AY9" s="43">
        <v>4.2024999999999997</v>
      </c>
      <c r="AZ9" s="43">
        <v>4.2024999999999997</v>
      </c>
      <c r="BA9" s="43">
        <v>4.2024999999999997</v>
      </c>
      <c r="BB9" s="43">
        <v>8.6925000000000008</v>
      </c>
      <c r="BC9" s="43">
        <v>8.6925000000000008</v>
      </c>
      <c r="BD9" s="43">
        <v>8.6925000000000008</v>
      </c>
      <c r="BE9" s="43">
        <v>8.6925000000000008</v>
      </c>
      <c r="BF9" s="43">
        <v>9.4674999999999994</v>
      </c>
      <c r="BG9" s="43">
        <v>9.4674999999999994</v>
      </c>
      <c r="BH9" s="43">
        <v>9.4674999999999994</v>
      </c>
      <c r="BI9" s="43">
        <v>9.4674999999999994</v>
      </c>
      <c r="BJ9" s="43">
        <v>18.739999999999998</v>
      </c>
      <c r="BK9" s="43">
        <v>18.739999999999998</v>
      </c>
      <c r="BL9" s="43">
        <v>18.739999999999998</v>
      </c>
      <c r="BM9" s="43">
        <v>18.739999999999998</v>
      </c>
      <c r="BN9" s="43">
        <v>77.677499999999995</v>
      </c>
      <c r="BO9" s="43">
        <v>77.677499999999995</v>
      </c>
      <c r="BP9" s="43">
        <v>77.677499999999995</v>
      </c>
      <c r="BQ9" s="43">
        <v>77.677499999999995</v>
      </c>
      <c r="BR9" s="43">
        <v>153.5675</v>
      </c>
      <c r="BS9" s="43">
        <v>153.5675</v>
      </c>
      <c r="BT9" s="43">
        <v>153.5675</v>
      </c>
      <c r="BU9" s="43">
        <v>153.5675</v>
      </c>
      <c r="BV9" s="43">
        <v>202.8425</v>
      </c>
      <c r="BW9" s="43">
        <v>202.8425</v>
      </c>
      <c r="BX9" s="43">
        <v>202.8425</v>
      </c>
      <c r="BY9" s="43">
        <v>202.8425</v>
      </c>
      <c r="BZ9" s="43">
        <v>222.0575</v>
      </c>
      <c r="CA9" s="43">
        <v>222.0575</v>
      </c>
      <c r="CB9" s="43">
        <v>222.0575</v>
      </c>
      <c r="CC9" s="43">
        <v>222.0575</v>
      </c>
      <c r="CD9" s="43">
        <v>214.04499999999999</v>
      </c>
      <c r="CE9" s="43">
        <v>214.04499999999999</v>
      </c>
      <c r="CF9" s="43">
        <v>214.04499999999999</v>
      </c>
      <c r="CG9" s="43">
        <v>214.04499999999999</v>
      </c>
      <c r="CH9" s="43">
        <v>203.78</v>
      </c>
      <c r="CI9" s="43">
        <v>203.78</v>
      </c>
      <c r="CJ9" s="43">
        <v>203.78</v>
      </c>
      <c r="CK9" s="43">
        <v>203.78</v>
      </c>
      <c r="CL9" s="43">
        <v>203.9375</v>
      </c>
      <c r="CM9" s="43">
        <v>203.9375</v>
      </c>
      <c r="CN9" s="43">
        <v>203.9375</v>
      </c>
      <c r="CO9" s="43">
        <v>203.9375</v>
      </c>
      <c r="CP9" s="43">
        <v>196.82</v>
      </c>
      <c r="CQ9" s="43">
        <v>196.82</v>
      </c>
      <c r="CR9" s="43">
        <v>196.82</v>
      </c>
      <c r="CS9" s="43">
        <v>196.82</v>
      </c>
      <c r="CT9" s="44"/>
      <c r="CU9" s="44"/>
      <c r="CV9" s="44"/>
      <c r="CW9" s="45"/>
      <c r="CX9" s="142">
        <f>IF(SUM(B9:CW9)&lt;&gt;0,AVERAGEIF(B9:CW9,"&lt;&gt;"""),"")</f>
        <v>126.31916666666665</v>
      </c>
    </row>
    <row r="10" spans="1:102" ht="18" customHeight="1" thickBot="1" x14ac:dyDescent="0.25">
      <c r="A10" s="81"/>
      <c r="B10" s="82"/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3"/>
      <c r="X10" s="83"/>
      <c r="Y10" s="83"/>
      <c r="Z10" s="83"/>
      <c r="AA10" s="83"/>
      <c r="AB10" s="83"/>
      <c r="AC10" s="83"/>
      <c r="AD10" s="83"/>
      <c r="AE10" s="83"/>
      <c r="AF10" s="83"/>
      <c r="AG10" s="83"/>
      <c r="AH10" s="83"/>
      <c r="AI10" s="83"/>
      <c r="AJ10" s="83"/>
      <c r="AK10" s="83"/>
      <c r="AL10" s="83"/>
      <c r="AM10" s="83"/>
      <c r="AN10" s="83"/>
      <c r="AO10" s="83"/>
      <c r="AP10" s="83"/>
      <c r="AQ10" s="83"/>
      <c r="AR10" s="83"/>
      <c r="AS10" s="83"/>
      <c r="AT10" s="83"/>
      <c r="AU10" s="83"/>
      <c r="AV10" s="83"/>
      <c r="AW10" s="83"/>
      <c r="AX10" s="83"/>
      <c r="AY10" s="83"/>
      <c r="AZ10" s="83"/>
      <c r="BA10" s="83"/>
      <c r="BB10" s="83"/>
      <c r="BC10" s="83"/>
      <c r="BD10" s="83"/>
      <c r="BE10" s="83"/>
      <c r="BF10" s="83"/>
      <c r="BG10" s="83"/>
      <c r="BH10" s="83"/>
      <c r="BI10" s="83"/>
      <c r="BJ10" s="83"/>
      <c r="BK10" s="83"/>
      <c r="BL10" s="83"/>
      <c r="BM10" s="83"/>
      <c r="BN10" s="83"/>
      <c r="BO10" s="83"/>
      <c r="BP10" s="83"/>
      <c r="BQ10" s="83"/>
      <c r="BR10" s="83"/>
      <c r="BS10" s="83"/>
      <c r="BT10" s="83"/>
      <c r="BU10" s="83"/>
      <c r="BV10" s="83"/>
      <c r="BW10" s="83"/>
      <c r="BX10" s="83"/>
      <c r="BY10" s="83"/>
      <c r="BZ10" s="83"/>
      <c r="CA10" s="83"/>
      <c r="CB10" s="83"/>
      <c r="CC10" s="83"/>
      <c r="CD10" s="83"/>
      <c r="CE10" s="83"/>
      <c r="CF10" s="83"/>
      <c r="CG10" s="83"/>
      <c r="CH10" s="83"/>
      <c r="CI10" s="83"/>
      <c r="CJ10" s="83"/>
      <c r="CK10" s="83"/>
      <c r="CL10" s="83"/>
      <c r="CM10" s="83"/>
      <c r="CN10" s="83"/>
      <c r="CO10" s="83"/>
      <c r="CP10" s="83"/>
      <c r="CQ10" s="83"/>
      <c r="CR10" s="83"/>
      <c r="CS10" s="83"/>
      <c r="CT10" s="83"/>
      <c r="CU10" s="83"/>
      <c r="CV10" s="83"/>
      <c r="CW10" s="83"/>
      <c r="CX10" s="84"/>
    </row>
    <row r="11" spans="1:102" ht="30" customHeight="1" thickBot="1" x14ac:dyDescent="0.25">
      <c r="A11" s="85" t="s">
        <v>37</v>
      </c>
      <c r="B11" s="111">
        <v>1</v>
      </c>
      <c r="C11" s="112"/>
      <c r="D11" s="112"/>
      <c r="E11" s="112"/>
      <c r="F11" s="112"/>
      <c r="G11" s="112"/>
      <c r="H11" s="112"/>
      <c r="I11" s="112"/>
      <c r="J11" s="112"/>
      <c r="K11" s="112"/>
      <c r="L11" s="112"/>
      <c r="M11" s="112"/>
      <c r="N11" s="112"/>
      <c r="O11" s="112"/>
      <c r="P11" s="112"/>
      <c r="Q11" s="112"/>
      <c r="R11" s="112"/>
      <c r="S11" s="112"/>
      <c r="T11" s="112"/>
      <c r="U11" s="112"/>
      <c r="V11" s="112"/>
      <c r="W11" s="112"/>
      <c r="X11" s="112"/>
      <c r="Y11" s="112"/>
      <c r="Z11" s="112"/>
      <c r="AA11" s="112"/>
      <c r="AB11" s="112"/>
      <c r="AC11" s="112"/>
      <c r="AD11" s="112"/>
      <c r="AE11" s="112"/>
      <c r="AF11" s="112"/>
      <c r="AG11" s="112"/>
      <c r="AH11" s="112"/>
      <c r="AI11" s="112"/>
      <c r="AJ11" s="112"/>
      <c r="AK11" s="112"/>
      <c r="AL11" s="112"/>
      <c r="AM11" s="112"/>
      <c r="AN11" s="112"/>
      <c r="AO11" s="112"/>
      <c r="AP11" s="112"/>
      <c r="AQ11" s="112"/>
      <c r="AR11" s="112"/>
      <c r="AS11" s="112"/>
      <c r="AT11" s="112"/>
      <c r="AU11" s="112"/>
      <c r="AV11" s="112"/>
      <c r="AW11" s="112"/>
      <c r="AX11" s="112"/>
      <c r="AY11" s="112"/>
      <c r="AZ11" s="112"/>
      <c r="BA11" s="112"/>
      <c r="BB11" s="112"/>
      <c r="BC11" s="112"/>
      <c r="BD11" s="112"/>
      <c r="BE11" s="112"/>
      <c r="BF11" s="112"/>
      <c r="BG11" s="112"/>
      <c r="BH11" s="112"/>
      <c r="BI11" s="112"/>
      <c r="BJ11" s="112"/>
      <c r="BK11" s="112"/>
      <c r="BL11" s="112"/>
      <c r="BM11" s="112"/>
      <c r="BN11" s="112"/>
      <c r="BO11" s="112"/>
      <c r="BP11" s="112"/>
      <c r="BQ11" s="112"/>
      <c r="BR11" s="112"/>
      <c r="BS11" s="112"/>
      <c r="BT11" s="112"/>
      <c r="BU11" s="112"/>
      <c r="BV11" s="112"/>
      <c r="BW11" s="112"/>
      <c r="BX11" s="112"/>
      <c r="BY11" s="112"/>
      <c r="BZ11" s="112"/>
      <c r="CA11" s="112"/>
      <c r="CB11" s="112"/>
      <c r="CC11" s="112"/>
      <c r="CD11" s="112"/>
      <c r="CE11" s="112"/>
      <c r="CF11" s="112"/>
      <c r="CG11" s="112"/>
      <c r="CH11" s="112"/>
      <c r="CI11" s="112"/>
      <c r="CJ11" s="112"/>
      <c r="CK11" s="112"/>
      <c r="CL11" s="112"/>
      <c r="CM11" s="112"/>
      <c r="CN11" s="112"/>
      <c r="CO11" s="112"/>
      <c r="CP11" s="112"/>
      <c r="CQ11" s="112"/>
      <c r="CR11" s="112"/>
      <c r="CS11" s="112"/>
      <c r="CT11" s="112"/>
      <c r="CU11" s="112"/>
      <c r="CV11" s="112"/>
      <c r="CW11" s="112"/>
      <c r="CX11" s="113"/>
    </row>
    <row r="12" spans="1:102" ht="24.95" customHeight="1" x14ac:dyDescent="0.2">
      <c r="A12" s="86" t="s">
        <v>31</v>
      </c>
      <c r="B12" s="143"/>
      <c r="C12" s="144"/>
      <c r="D12" s="144"/>
      <c r="E12" s="144"/>
      <c r="F12" s="144"/>
      <c r="G12" s="144"/>
      <c r="H12" s="144"/>
      <c r="I12" s="144"/>
      <c r="J12" s="144"/>
      <c r="K12" s="144"/>
      <c r="L12" s="144"/>
      <c r="M12" s="144"/>
      <c r="N12" s="144"/>
      <c r="O12" s="144"/>
      <c r="P12" s="144"/>
      <c r="Q12" s="144"/>
      <c r="R12" s="144"/>
      <c r="S12" s="144"/>
      <c r="T12" s="144"/>
      <c r="U12" s="144"/>
      <c r="V12" s="144"/>
      <c r="W12" s="144"/>
      <c r="X12" s="144"/>
      <c r="Y12" s="144"/>
      <c r="Z12" s="144"/>
      <c r="AA12" s="144"/>
      <c r="AB12" s="144"/>
      <c r="AC12" s="144"/>
      <c r="AD12" s="144"/>
      <c r="AE12" s="144"/>
      <c r="AF12" s="144"/>
      <c r="AG12" s="144"/>
      <c r="AH12" s="144"/>
      <c r="AI12" s="144"/>
      <c r="AJ12" s="144"/>
      <c r="AK12" s="144"/>
      <c r="AL12" s="144"/>
      <c r="AM12" s="144"/>
      <c r="AN12" s="144"/>
      <c r="AO12" s="144"/>
      <c r="AP12" s="144"/>
      <c r="AQ12" s="144"/>
      <c r="AR12" s="144"/>
      <c r="AS12" s="144"/>
      <c r="AT12" s="144"/>
      <c r="AU12" s="144"/>
      <c r="AV12" s="144"/>
      <c r="AW12" s="144"/>
      <c r="AX12" s="144"/>
      <c r="AY12" s="144"/>
      <c r="AZ12" s="144"/>
      <c r="BA12" s="144"/>
      <c r="BB12" s="144"/>
      <c r="BC12" s="144"/>
      <c r="BD12" s="144"/>
      <c r="BE12" s="144"/>
      <c r="BF12" s="144"/>
      <c r="BG12" s="144"/>
      <c r="BH12" s="144"/>
      <c r="BI12" s="144"/>
      <c r="BJ12" s="144"/>
      <c r="BK12" s="144"/>
      <c r="BL12" s="144"/>
      <c r="BM12" s="144"/>
      <c r="BN12" s="144"/>
      <c r="BO12" s="144"/>
      <c r="BP12" s="144"/>
      <c r="BQ12" s="144"/>
      <c r="BR12" s="144"/>
      <c r="BS12" s="144"/>
      <c r="BT12" s="144"/>
      <c r="BU12" s="144"/>
      <c r="BV12" s="144"/>
      <c r="BW12" s="144"/>
      <c r="BX12" s="144"/>
      <c r="BY12" s="144"/>
      <c r="BZ12" s="144"/>
      <c r="CA12" s="144"/>
      <c r="CB12" s="144"/>
      <c r="CC12" s="144"/>
      <c r="CD12" s="144"/>
      <c r="CE12" s="144"/>
      <c r="CF12" s="144"/>
      <c r="CG12" s="144"/>
      <c r="CH12" s="144"/>
      <c r="CI12" s="144"/>
      <c r="CJ12" s="144"/>
      <c r="CK12" s="144"/>
      <c r="CL12" s="144"/>
      <c r="CM12" s="144"/>
      <c r="CN12" s="144"/>
      <c r="CO12" s="144"/>
      <c r="CP12" s="144"/>
      <c r="CQ12" s="144"/>
      <c r="CR12" s="144"/>
      <c r="CS12" s="144"/>
      <c r="CT12" s="145"/>
      <c r="CU12" s="145"/>
      <c r="CV12" s="145"/>
      <c r="CW12" s="146"/>
      <c r="CX12" s="147">
        <f t="array" ref="CX12">SUMPRODUCT(B12:CW12*0.25)</f>
        <v>0</v>
      </c>
    </row>
    <row r="13" spans="1:102" ht="24.95" customHeight="1" x14ac:dyDescent="0.2">
      <c r="A13" s="118" t="s">
        <v>32</v>
      </c>
      <c r="B13" s="148"/>
      <c r="C13" s="149"/>
      <c r="D13" s="149"/>
      <c r="E13" s="149"/>
      <c r="F13" s="149"/>
      <c r="G13" s="149"/>
      <c r="H13" s="149"/>
      <c r="I13" s="149"/>
      <c r="J13" s="149"/>
      <c r="K13" s="149"/>
      <c r="L13" s="149"/>
      <c r="M13" s="149"/>
      <c r="N13" s="149"/>
      <c r="O13" s="149"/>
      <c r="P13" s="149"/>
      <c r="Q13" s="149"/>
      <c r="R13" s="149"/>
      <c r="S13" s="149"/>
      <c r="T13" s="149"/>
      <c r="U13" s="149"/>
      <c r="V13" s="149"/>
      <c r="W13" s="149"/>
      <c r="X13" s="149"/>
      <c r="Y13" s="149"/>
      <c r="Z13" s="149"/>
      <c r="AA13" s="149"/>
      <c r="AB13" s="149"/>
      <c r="AC13" s="149"/>
      <c r="AD13" s="149"/>
      <c r="AE13" s="149"/>
      <c r="AF13" s="149"/>
      <c r="AG13" s="149"/>
      <c r="AH13" s="149"/>
      <c r="AI13" s="149"/>
      <c r="AJ13" s="149"/>
      <c r="AK13" s="149"/>
      <c r="AL13" s="149"/>
      <c r="AM13" s="149"/>
      <c r="AN13" s="149"/>
      <c r="AO13" s="149"/>
      <c r="AP13" s="149"/>
      <c r="AQ13" s="149"/>
      <c r="AR13" s="149"/>
      <c r="AS13" s="149"/>
      <c r="AT13" s="149"/>
      <c r="AU13" s="149"/>
      <c r="AV13" s="149"/>
      <c r="AW13" s="149"/>
      <c r="AX13" s="149"/>
      <c r="AY13" s="149"/>
      <c r="AZ13" s="149"/>
      <c r="BA13" s="149"/>
      <c r="BB13" s="149"/>
      <c r="BC13" s="149"/>
      <c r="BD13" s="149"/>
      <c r="BE13" s="149"/>
      <c r="BF13" s="149"/>
      <c r="BG13" s="149"/>
      <c r="BH13" s="149"/>
      <c r="BI13" s="149"/>
      <c r="BJ13" s="149"/>
      <c r="BK13" s="149"/>
      <c r="BL13" s="149"/>
      <c r="BM13" s="149"/>
      <c r="BN13" s="149"/>
      <c r="BO13" s="149"/>
      <c r="BP13" s="149"/>
      <c r="BQ13" s="149"/>
      <c r="BR13" s="149"/>
      <c r="BS13" s="149"/>
      <c r="BT13" s="149"/>
      <c r="BU13" s="149"/>
      <c r="BV13" s="149"/>
      <c r="BW13" s="149"/>
      <c r="BX13" s="149"/>
      <c r="BY13" s="149"/>
      <c r="BZ13" s="149"/>
      <c r="CA13" s="149"/>
      <c r="CB13" s="149"/>
      <c r="CC13" s="149"/>
      <c r="CD13" s="149"/>
      <c r="CE13" s="149"/>
      <c r="CF13" s="149"/>
      <c r="CG13" s="149"/>
      <c r="CH13" s="149"/>
      <c r="CI13" s="149"/>
      <c r="CJ13" s="149"/>
      <c r="CK13" s="149"/>
      <c r="CL13" s="149"/>
      <c r="CM13" s="149"/>
      <c r="CN13" s="149"/>
      <c r="CO13" s="149"/>
      <c r="CP13" s="149"/>
      <c r="CQ13" s="149"/>
      <c r="CR13" s="149"/>
      <c r="CS13" s="149"/>
      <c r="CT13" s="150"/>
      <c r="CU13" s="150"/>
      <c r="CV13" s="150"/>
      <c r="CW13" s="151"/>
      <c r="CX13" s="152">
        <f t="array" ref="CX13">SUMPRODUCT(B13:CW13*0.25)</f>
        <v>0</v>
      </c>
    </row>
    <row r="14" spans="1:102" ht="24.95" customHeight="1" x14ac:dyDescent="0.2">
      <c r="A14" s="118" t="s">
        <v>33</v>
      </c>
      <c r="B14" s="148"/>
      <c r="C14" s="149"/>
      <c r="D14" s="149"/>
      <c r="E14" s="149"/>
      <c r="F14" s="149"/>
      <c r="G14" s="149"/>
      <c r="H14" s="149"/>
      <c r="I14" s="149"/>
      <c r="J14" s="149"/>
      <c r="K14" s="149"/>
      <c r="L14" s="149"/>
      <c r="M14" s="149"/>
      <c r="N14" s="149"/>
      <c r="O14" s="149"/>
      <c r="P14" s="149"/>
      <c r="Q14" s="149"/>
      <c r="R14" s="149"/>
      <c r="S14" s="149"/>
      <c r="T14" s="149"/>
      <c r="U14" s="149"/>
      <c r="V14" s="149"/>
      <c r="W14" s="149"/>
      <c r="X14" s="149"/>
      <c r="Y14" s="149"/>
      <c r="Z14" s="149"/>
      <c r="AA14" s="149"/>
      <c r="AB14" s="149"/>
      <c r="AC14" s="149"/>
      <c r="AD14" s="149"/>
      <c r="AE14" s="149"/>
      <c r="AF14" s="149"/>
      <c r="AG14" s="149"/>
      <c r="AH14" s="149"/>
      <c r="AI14" s="149"/>
      <c r="AJ14" s="149"/>
      <c r="AK14" s="149"/>
      <c r="AL14" s="149"/>
      <c r="AM14" s="149"/>
      <c r="AN14" s="149"/>
      <c r="AO14" s="149"/>
      <c r="AP14" s="149"/>
      <c r="AQ14" s="149"/>
      <c r="AR14" s="149"/>
      <c r="AS14" s="149"/>
      <c r="AT14" s="149"/>
      <c r="AU14" s="149"/>
      <c r="AV14" s="149"/>
      <c r="AW14" s="149"/>
      <c r="AX14" s="149"/>
      <c r="AY14" s="149"/>
      <c r="AZ14" s="149"/>
      <c r="BA14" s="149"/>
      <c r="BB14" s="149"/>
      <c r="BC14" s="149"/>
      <c r="BD14" s="149"/>
      <c r="BE14" s="149">
        <v>5.7</v>
      </c>
      <c r="BF14" s="149"/>
      <c r="BG14" s="149"/>
      <c r="BH14" s="149"/>
      <c r="BI14" s="149"/>
      <c r="BJ14" s="149">
        <v>39.4</v>
      </c>
      <c r="BK14" s="149">
        <v>36.9</v>
      </c>
      <c r="BL14" s="149">
        <v>86.8</v>
      </c>
      <c r="BM14" s="149">
        <v>120</v>
      </c>
      <c r="BN14" s="149">
        <v>99.3</v>
      </c>
      <c r="BO14" s="149">
        <v>12</v>
      </c>
      <c r="BP14" s="149">
        <v>34.4</v>
      </c>
      <c r="BQ14" s="149">
        <v>71.900000000000006</v>
      </c>
      <c r="BR14" s="149"/>
      <c r="BS14" s="149"/>
      <c r="BT14" s="149"/>
      <c r="BU14" s="149"/>
      <c r="BV14" s="149"/>
      <c r="BW14" s="149"/>
      <c r="BX14" s="149">
        <v>86.8</v>
      </c>
      <c r="BY14" s="149">
        <v>29.1</v>
      </c>
      <c r="BZ14" s="149">
        <v>45.6</v>
      </c>
      <c r="CA14" s="149">
        <v>17.899999999999999</v>
      </c>
      <c r="CB14" s="149">
        <v>12</v>
      </c>
      <c r="CC14" s="149">
        <v>12</v>
      </c>
      <c r="CD14" s="149"/>
      <c r="CE14" s="149"/>
      <c r="CF14" s="149"/>
      <c r="CG14" s="149"/>
      <c r="CH14" s="149"/>
      <c r="CI14" s="149"/>
      <c r="CJ14" s="149"/>
      <c r="CK14" s="149"/>
      <c r="CL14" s="149">
        <v>15</v>
      </c>
      <c r="CM14" s="149">
        <v>19.399999999999999</v>
      </c>
      <c r="CN14" s="149">
        <v>8.9</v>
      </c>
      <c r="CO14" s="149"/>
      <c r="CP14" s="149"/>
      <c r="CQ14" s="149"/>
      <c r="CR14" s="149"/>
      <c r="CS14" s="149"/>
      <c r="CT14" s="150"/>
      <c r="CU14" s="150"/>
      <c r="CV14" s="150"/>
      <c r="CW14" s="151"/>
      <c r="CX14" s="152">
        <f t="array" ref="CX14">SUMPRODUCT(B14:CW14*0.25)</f>
        <v>188.27499999999998</v>
      </c>
    </row>
    <row r="15" spans="1:102" ht="24.95" customHeight="1" x14ac:dyDescent="0.2">
      <c r="A15" s="118" t="s">
        <v>34</v>
      </c>
      <c r="B15" s="148"/>
      <c r="C15" s="149"/>
      <c r="D15" s="149"/>
      <c r="E15" s="149"/>
      <c r="F15" s="149"/>
      <c r="G15" s="149"/>
      <c r="H15" s="149"/>
      <c r="I15" s="149"/>
      <c r="J15" s="149"/>
      <c r="K15" s="149"/>
      <c r="L15" s="149"/>
      <c r="M15" s="149"/>
      <c r="N15" s="149"/>
      <c r="O15" s="149"/>
      <c r="P15" s="149"/>
      <c r="Q15" s="149"/>
      <c r="R15" s="149"/>
      <c r="S15" s="149"/>
      <c r="T15" s="149"/>
      <c r="U15" s="149"/>
      <c r="V15" s="149"/>
      <c r="W15" s="149"/>
      <c r="X15" s="149"/>
      <c r="Y15" s="149"/>
      <c r="Z15" s="149"/>
      <c r="AA15" s="149"/>
      <c r="AB15" s="149"/>
      <c r="AC15" s="149"/>
      <c r="AD15" s="149"/>
      <c r="AE15" s="149"/>
      <c r="AF15" s="149"/>
      <c r="AG15" s="149"/>
      <c r="AH15" s="149"/>
      <c r="AI15" s="149"/>
      <c r="AJ15" s="149"/>
      <c r="AK15" s="149"/>
      <c r="AL15" s="149"/>
      <c r="AM15" s="149"/>
      <c r="AN15" s="149"/>
      <c r="AO15" s="149"/>
      <c r="AP15" s="149"/>
      <c r="AQ15" s="149"/>
      <c r="AR15" s="149"/>
      <c r="AS15" s="149"/>
      <c r="AT15" s="149"/>
      <c r="AU15" s="149"/>
      <c r="AV15" s="149"/>
      <c r="AW15" s="149"/>
      <c r="AX15" s="149"/>
      <c r="AY15" s="149"/>
      <c r="AZ15" s="149"/>
      <c r="BA15" s="149"/>
      <c r="BB15" s="149"/>
      <c r="BC15" s="149"/>
      <c r="BD15" s="149"/>
      <c r="BE15" s="149"/>
      <c r="BF15" s="149"/>
      <c r="BG15" s="149"/>
      <c r="BH15" s="149"/>
      <c r="BI15" s="149"/>
      <c r="BJ15" s="149"/>
      <c r="BK15" s="149"/>
      <c r="BL15" s="149"/>
      <c r="BM15" s="149"/>
      <c r="BN15" s="149"/>
      <c r="BO15" s="149"/>
      <c r="BP15" s="149"/>
      <c r="BQ15" s="149"/>
      <c r="BR15" s="149"/>
      <c r="BS15" s="149"/>
      <c r="BT15" s="149"/>
      <c r="BU15" s="149"/>
      <c r="BV15" s="149"/>
      <c r="BW15" s="149"/>
      <c r="BX15" s="149"/>
      <c r="BY15" s="149"/>
      <c r="BZ15" s="149"/>
      <c r="CA15" s="149"/>
      <c r="CB15" s="149"/>
      <c r="CC15" s="149"/>
      <c r="CD15" s="149"/>
      <c r="CE15" s="149"/>
      <c r="CF15" s="149"/>
      <c r="CG15" s="149"/>
      <c r="CH15" s="149"/>
      <c r="CI15" s="149"/>
      <c r="CJ15" s="149"/>
      <c r="CK15" s="149"/>
      <c r="CL15" s="149"/>
      <c r="CM15" s="149"/>
      <c r="CN15" s="149"/>
      <c r="CO15" s="149"/>
      <c r="CP15" s="149"/>
      <c r="CQ15" s="149"/>
      <c r="CR15" s="149"/>
      <c r="CS15" s="149"/>
      <c r="CT15" s="150"/>
      <c r="CU15" s="150"/>
      <c r="CV15" s="150"/>
      <c r="CW15" s="151"/>
      <c r="CX15" s="152">
        <f t="array" ref="CX15">SUMPRODUCT(B15:CW15*0.25)</f>
        <v>0</v>
      </c>
    </row>
    <row r="16" spans="1:102" ht="24.95" customHeight="1" thickBot="1" x14ac:dyDescent="0.25">
      <c r="A16" s="153" t="s">
        <v>35</v>
      </c>
      <c r="B16" s="154"/>
      <c r="C16" s="155"/>
      <c r="D16" s="155"/>
      <c r="E16" s="155"/>
      <c r="F16" s="155"/>
      <c r="G16" s="155"/>
      <c r="H16" s="155"/>
      <c r="I16" s="155"/>
      <c r="J16" s="155"/>
      <c r="K16" s="155"/>
      <c r="L16" s="155"/>
      <c r="M16" s="155"/>
      <c r="N16" s="155"/>
      <c r="O16" s="155"/>
      <c r="P16" s="155"/>
      <c r="Q16" s="155"/>
      <c r="R16" s="155"/>
      <c r="S16" s="155"/>
      <c r="T16" s="155"/>
      <c r="U16" s="155"/>
      <c r="V16" s="155"/>
      <c r="W16" s="155"/>
      <c r="X16" s="155"/>
      <c r="Y16" s="155"/>
      <c r="Z16" s="155"/>
      <c r="AA16" s="155"/>
      <c r="AB16" s="155"/>
      <c r="AC16" s="155"/>
      <c r="AD16" s="155"/>
      <c r="AE16" s="155"/>
      <c r="AF16" s="155"/>
      <c r="AG16" s="155"/>
      <c r="AH16" s="155"/>
      <c r="AI16" s="155"/>
      <c r="AJ16" s="155"/>
      <c r="AK16" s="155"/>
      <c r="AL16" s="155"/>
      <c r="AM16" s="155"/>
      <c r="AN16" s="155"/>
      <c r="AO16" s="155"/>
      <c r="AP16" s="155"/>
      <c r="AQ16" s="155"/>
      <c r="AR16" s="155"/>
      <c r="AS16" s="155"/>
      <c r="AT16" s="155"/>
      <c r="AU16" s="155"/>
      <c r="AV16" s="155"/>
      <c r="AW16" s="155"/>
      <c r="AX16" s="155"/>
      <c r="AY16" s="155"/>
      <c r="AZ16" s="155"/>
      <c r="BA16" s="155"/>
      <c r="BB16" s="155"/>
      <c r="BC16" s="155"/>
      <c r="BD16" s="155"/>
      <c r="BE16" s="155"/>
      <c r="BF16" s="155"/>
      <c r="BG16" s="155"/>
      <c r="BH16" s="155"/>
      <c r="BI16" s="155"/>
      <c r="BJ16" s="155"/>
      <c r="BK16" s="155"/>
      <c r="BL16" s="155"/>
      <c r="BM16" s="155"/>
      <c r="BN16" s="155"/>
      <c r="BO16" s="155"/>
      <c r="BP16" s="155"/>
      <c r="BQ16" s="155"/>
      <c r="BR16" s="155">
        <v>72.2</v>
      </c>
      <c r="BS16" s="155">
        <v>72.2</v>
      </c>
      <c r="BT16" s="155">
        <v>72.2</v>
      </c>
      <c r="BU16" s="155">
        <v>72.2</v>
      </c>
      <c r="BV16" s="155"/>
      <c r="BW16" s="155"/>
      <c r="BX16" s="155"/>
      <c r="BY16" s="155"/>
      <c r="BZ16" s="155"/>
      <c r="CA16" s="155"/>
      <c r="CB16" s="155"/>
      <c r="CC16" s="155"/>
      <c r="CD16" s="155"/>
      <c r="CE16" s="155"/>
      <c r="CF16" s="155"/>
      <c r="CG16" s="155"/>
      <c r="CH16" s="155"/>
      <c r="CI16" s="155"/>
      <c r="CJ16" s="155"/>
      <c r="CK16" s="155"/>
      <c r="CL16" s="155"/>
      <c r="CM16" s="155"/>
      <c r="CN16" s="155"/>
      <c r="CO16" s="155"/>
      <c r="CP16" s="155">
        <v>57.6</v>
      </c>
      <c r="CQ16" s="155">
        <v>57.6</v>
      </c>
      <c r="CR16" s="155">
        <v>57.6</v>
      </c>
      <c r="CS16" s="155">
        <v>57.6</v>
      </c>
      <c r="CT16" s="156"/>
      <c r="CU16" s="156"/>
      <c r="CV16" s="156"/>
      <c r="CW16" s="157"/>
      <c r="CX16" s="158">
        <f t="array" ref="CX16">SUMPRODUCT(B16:CW16*0.25)</f>
        <v>129.80000000000001</v>
      </c>
    </row>
    <row r="17" spans="1:102" ht="30" customHeight="1" thickBot="1" x14ac:dyDescent="0.25">
      <c r="A17" s="105" t="s">
        <v>54</v>
      </c>
      <c r="B17" s="159">
        <f>SUM(B12:B16)</f>
        <v>0</v>
      </c>
      <c r="C17" s="160">
        <f t="shared" ref="C17:BN17" si="0">SUM(C12:C16)</f>
        <v>0</v>
      </c>
      <c r="D17" s="160">
        <f t="shared" si="0"/>
        <v>0</v>
      </c>
      <c r="E17" s="160">
        <f t="shared" si="0"/>
        <v>0</v>
      </c>
      <c r="F17" s="160">
        <f t="shared" si="0"/>
        <v>0</v>
      </c>
      <c r="G17" s="160">
        <f t="shared" si="0"/>
        <v>0</v>
      </c>
      <c r="H17" s="160">
        <f t="shared" si="0"/>
        <v>0</v>
      </c>
      <c r="I17" s="160">
        <f t="shared" si="0"/>
        <v>0</v>
      </c>
      <c r="J17" s="160">
        <f t="shared" si="0"/>
        <v>0</v>
      </c>
      <c r="K17" s="160">
        <f t="shared" si="0"/>
        <v>0</v>
      </c>
      <c r="L17" s="160">
        <f t="shared" si="0"/>
        <v>0</v>
      </c>
      <c r="M17" s="160">
        <f t="shared" si="0"/>
        <v>0</v>
      </c>
      <c r="N17" s="160">
        <f t="shared" si="0"/>
        <v>0</v>
      </c>
      <c r="O17" s="160">
        <f t="shared" si="0"/>
        <v>0</v>
      </c>
      <c r="P17" s="160">
        <f t="shared" si="0"/>
        <v>0</v>
      </c>
      <c r="Q17" s="160">
        <f t="shared" si="0"/>
        <v>0</v>
      </c>
      <c r="R17" s="160">
        <f t="shared" si="0"/>
        <v>0</v>
      </c>
      <c r="S17" s="160">
        <f t="shared" si="0"/>
        <v>0</v>
      </c>
      <c r="T17" s="160">
        <f t="shared" si="0"/>
        <v>0</v>
      </c>
      <c r="U17" s="160">
        <f t="shared" si="0"/>
        <v>0</v>
      </c>
      <c r="V17" s="160">
        <f t="shared" si="0"/>
        <v>0</v>
      </c>
      <c r="W17" s="160">
        <f t="shared" si="0"/>
        <v>0</v>
      </c>
      <c r="X17" s="160">
        <f t="shared" si="0"/>
        <v>0</v>
      </c>
      <c r="Y17" s="160">
        <f t="shared" si="0"/>
        <v>0</v>
      </c>
      <c r="Z17" s="160">
        <f t="shared" si="0"/>
        <v>0</v>
      </c>
      <c r="AA17" s="160">
        <f t="shared" si="0"/>
        <v>0</v>
      </c>
      <c r="AB17" s="160">
        <f t="shared" si="0"/>
        <v>0</v>
      </c>
      <c r="AC17" s="160">
        <f t="shared" si="0"/>
        <v>0</v>
      </c>
      <c r="AD17" s="160">
        <f t="shared" si="0"/>
        <v>0</v>
      </c>
      <c r="AE17" s="160">
        <f t="shared" si="0"/>
        <v>0</v>
      </c>
      <c r="AF17" s="160">
        <f t="shared" si="0"/>
        <v>0</v>
      </c>
      <c r="AG17" s="160">
        <f t="shared" si="0"/>
        <v>0</v>
      </c>
      <c r="AH17" s="160">
        <f t="shared" si="0"/>
        <v>0</v>
      </c>
      <c r="AI17" s="160">
        <f t="shared" si="0"/>
        <v>0</v>
      </c>
      <c r="AJ17" s="160">
        <f t="shared" si="0"/>
        <v>0</v>
      </c>
      <c r="AK17" s="160">
        <f t="shared" si="0"/>
        <v>0</v>
      </c>
      <c r="AL17" s="160">
        <f t="shared" si="0"/>
        <v>0</v>
      </c>
      <c r="AM17" s="160">
        <f t="shared" si="0"/>
        <v>0</v>
      </c>
      <c r="AN17" s="160">
        <f t="shared" si="0"/>
        <v>0</v>
      </c>
      <c r="AO17" s="160">
        <f t="shared" si="0"/>
        <v>0</v>
      </c>
      <c r="AP17" s="160">
        <f t="shared" si="0"/>
        <v>0</v>
      </c>
      <c r="AQ17" s="160">
        <f t="shared" si="0"/>
        <v>0</v>
      </c>
      <c r="AR17" s="160">
        <f t="shared" si="0"/>
        <v>0</v>
      </c>
      <c r="AS17" s="160">
        <f t="shared" si="0"/>
        <v>0</v>
      </c>
      <c r="AT17" s="160">
        <f t="shared" si="0"/>
        <v>0</v>
      </c>
      <c r="AU17" s="160">
        <f t="shared" si="0"/>
        <v>0</v>
      </c>
      <c r="AV17" s="160">
        <f t="shared" si="0"/>
        <v>0</v>
      </c>
      <c r="AW17" s="160">
        <f t="shared" si="0"/>
        <v>0</v>
      </c>
      <c r="AX17" s="160">
        <f t="shared" si="0"/>
        <v>0</v>
      </c>
      <c r="AY17" s="160">
        <f t="shared" si="0"/>
        <v>0</v>
      </c>
      <c r="AZ17" s="160">
        <f t="shared" si="0"/>
        <v>0</v>
      </c>
      <c r="BA17" s="160">
        <f t="shared" si="0"/>
        <v>0</v>
      </c>
      <c r="BB17" s="160">
        <f t="shared" si="0"/>
        <v>0</v>
      </c>
      <c r="BC17" s="160">
        <f t="shared" si="0"/>
        <v>0</v>
      </c>
      <c r="BD17" s="160">
        <f t="shared" si="0"/>
        <v>0</v>
      </c>
      <c r="BE17" s="160">
        <f t="shared" si="0"/>
        <v>5.7</v>
      </c>
      <c r="BF17" s="160">
        <f t="shared" si="0"/>
        <v>0</v>
      </c>
      <c r="BG17" s="160">
        <f t="shared" si="0"/>
        <v>0</v>
      </c>
      <c r="BH17" s="160">
        <f t="shared" si="0"/>
        <v>0</v>
      </c>
      <c r="BI17" s="160">
        <f t="shared" si="0"/>
        <v>0</v>
      </c>
      <c r="BJ17" s="160">
        <f t="shared" si="0"/>
        <v>39.4</v>
      </c>
      <c r="BK17" s="160">
        <f t="shared" si="0"/>
        <v>36.9</v>
      </c>
      <c r="BL17" s="160">
        <f t="shared" si="0"/>
        <v>86.8</v>
      </c>
      <c r="BM17" s="160">
        <f t="shared" si="0"/>
        <v>120</v>
      </c>
      <c r="BN17" s="160">
        <f t="shared" si="0"/>
        <v>99.3</v>
      </c>
      <c r="BO17" s="160">
        <f t="shared" ref="BO17:CW17" si="1">SUM(BO12:BO16)</f>
        <v>12</v>
      </c>
      <c r="BP17" s="160">
        <f t="shared" si="1"/>
        <v>34.4</v>
      </c>
      <c r="BQ17" s="160">
        <f t="shared" si="1"/>
        <v>71.900000000000006</v>
      </c>
      <c r="BR17" s="160">
        <f t="shared" si="1"/>
        <v>72.2</v>
      </c>
      <c r="BS17" s="160">
        <f t="shared" si="1"/>
        <v>72.2</v>
      </c>
      <c r="BT17" s="160">
        <f t="shared" si="1"/>
        <v>72.2</v>
      </c>
      <c r="BU17" s="160">
        <f t="shared" si="1"/>
        <v>72.2</v>
      </c>
      <c r="BV17" s="160">
        <f t="shared" si="1"/>
        <v>0</v>
      </c>
      <c r="BW17" s="160">
        <f t="shared" si="1"/>
        <v>0</v>
      </c>
      <c r="BX17" s="160">
        <f t="shared" si="1"/>
        <v>86.8</v>
      </c>
      <c r="BY17" s="160">
        <f t="shared" si="1"/>
        <v>29.1</v>
      </c>
      <c r="BZ17" s="160">
        <f t="shared" si="1"/>
        <v>45.6</v>
      </c>
      <c r="CA17" s="160">
        <f t="shared" si="1"/>
        <v>17.899999999999999</v>
      </c>
      <c r="CB17" s="160">
        <f t="shared" si="1"/>
        <v>12</v>
      </c>
      <c r="CC17" s="160">
        <f t="shared" si="1"/>
        <v>12</v>
      </c>
      <c r="CD17" s="160">
        <f t="shared" si="1"/>
        <v>0</v>
      </c>
      <c r="CE17" s="160">
        <f t="shared" si="1"/>
        <v>0</v>
      </c>
      <c r="CF17" s="160">
        <f t="shared" si="1"/>
        <v>0</v>
      </c>
      <c r="CG17" s="160">
        <f t="shared" si="1"/>
        <v>0</v>
      </c>
      <c r="CH17" s="160">
        <f t="shared" si="1"/>
        <v>0</v>
      </c>
      <c r="CI17" s="160">
        <f t="shared" si="1"/>
        <v>0</v>
      </c>
      <c r="CJ17" s="160">
        <f t="shared" si="1"/>
        <v>0</v>
      </c>
      <c r="CK17" s="160">
        <f t="shared" si="1"/>
        <v>0</v>
      </c>
      <c r="CL17" s="160">
        <f t="shared" si="1"/>
        <v>15</v>
      </c>
      <c r="CM17" s="160">
        <f t="shared" si="1"/>
        <v>19.399999999999999</v>
      </c>
      <c r="CN17" s="160">
        <f t="shared" si="1"/>
        <v>8.9</v>
      </c>
      <c r="CO17" s="160">
        <f t="shared" si="1"/>
        <v>0</v>
      </c>
      <c r="CP17" s="160">
        <f t="shared" si="1"/>
        <v>57.6</v>
      </c>
      <c r="CQ17" s="160">
        <f t="shared" si="1"/>
        <v>57.6</v>
      </c>
      <c r="CR17" s="160">
        <f t="shared" si="1"/>
        <v>57.6</v>
      </c>
      <c r="CS17" s="160">
        <f t="shared" si="1"/>
        <v>57.6</v>
      </c>
      <c r="CT17" s="161">
        <f t="shared" si="1"/>
        <v>0</v>
      </c>
      <c r="CU17" s="161">
        <f t="shared" si="1"/>
        <v>0</v>
      </c>
      <c r="CV17" s="161">
        <f t="shared" si="1"/>
        <v>0</v>
      </c>
      <c r="CW17" s="162">
        <f t="shared" si="1"/>
        <v>0</v>
      </c>
      <c r="CX17" s="110">
        <f>SUM(CX12:CX16)</f>
        <v>318.07499999999999</v>
      </c>
    </row>
    <row r="18" spans="1:102" ht="18" customHeight="1" thickBot="1" x14ac:dyDescent="0.25">
      <c r="A18" s="123"/>
      <c r="B18" s="125"/>
      <c r="C18" s="125"/>
      <c r="D18" s="125"/>
      <c r="E18" s="125"/>
      <c r="F18" s="125"/>
      <c r="G18" s="125"/>
      <c r="H18" s="125"/>
      <c r="I18" s="125"/>
      <c r="J18" s="125"/>
      <c r="K18" s="125"/>
      <c r="L18" s="125"/>
      <c r="M18" s="125"/>
      <c r="N18" s="125"/>
      <c r="O18" s="125"/>
      <c r="P18" s="125"/>
      <c r="Q18" s="125"/>
      <c r="R18" s="125"/>
      <c r="S18" s="125"/>
      <c r="T18" s="125"/>
      <c r="U18" s="125"/>
      <c r="V18" s="125"/>
      <c r="W18" s="125"/>
      <c r="X18" s="125"/>
      <c r="Y18" s="125"/>
      <c r="Z18" s="125"/>
      <c r="AA18" s="125"/>
      <c r="AB18" s="125"/>
      <c r="AC18" s="125"/>
      <c r="AD18" s="125"/>
      <c r="AE18" s="125"/>
      <c r="AF18" s="125"/>
      <c r="AG18" s="125"/>
      <c r="AH18" s="125"/>
      <c r="AI18" s="125"/>
      <c r="AJ18" s="125"/>
      <c r="AK18" s="125"/>
      <c r="AL18" s="125"/>
      <c r="AM18" s="125"/>
      <c r="AN18" s="125"/>
      <c r="AO18" s="125"/>
      <c r="AP18" s="125"/>
      <c r="AQ18" s="125"/>
      <c r="AR18" s="125"/>
      <c r="AS18" s="125"/>
      <c r="AT18" s="125"/>
      <c r="AU18" s="125"/>
      <c r="AV18" s="125"/>
      <c r="AW18" s="125"/>
      <c r="AX18" s="125"/>
      <c r="AY18" s="125"/>
      <c r="AZ18" s="125"/>
      <c r="BA18" s="125"/>
      <c r="BB18" s="125"/>
      <c r="BC18" s="125"/>
      <c r="BD18" s="125"/>
      <c r="BE18" s="125"/>
      <c r="BF18" s="125"/>
      <c r="BG18" s="125"/>
      <c r="BH18" s="125"/>
      <c r="BI18" s="125"/>
      <c r="BJ18" s="125"/>
      <c r="BK18" s="125"/>
      <c r="BL18" s="125"/>
      <c r="BM18" s="125"/>
      <c r="BN18" s="125"/>
      <c r="BO18" s="125"/>
      <c r="BP18" s="125"/>
      <c r="BQ18" s="125"/>
      <c r="BR18" s="125"/>
      <c r="BS18" s="125"/>
      <c r="BT18" s="125"/>
      <c r="BU18" s="125"/>
      <c r="BV18" s="125"/>
      <c r="BW18" s="125"/>
      <c r="BX18" s="125"/>
      <c r="BY18" s="125"/>
      <c r="BZ18" s="125"/>
      <c r="CA18" s="125"/>
      <c r="CB18" s="125"/>
      <c r="CC18" s="125"/>
      <c r="CD18" s="125"/>
      <c r="CE18" s="125"/>
      <c r="CF18" s="125"/>
      <c r="CG18" s="125"/>
      <c r="CH18" s="125"/>
      <c r="CI18" s="125"/>
      <c r="CJ18" s="125"/>
      <c r="CK18" s="125"/>
      <c r="CL18" s="125"/>
      <c r="CM18" s="125"/>
      <c r="CN18" s="125"/>
      <c r="CO18" s="125"/>
      <c r="CP18" s="125"/>
      <c r="CQ18" s="125"/>
      <c r="CR18" s="125"/>
      <c r="CS18" s="125"/>
      <c r="CT18" s="125"/>
      <c r="CU18" s="125"/>
      <c r="CV18" s="125"/>
      <c r="CW18" s="125"/>
      <c r="CX18" s="125"/>
    </row>
    <row r="19" spans="1:102" ht="30" customHeight="1" thickBot="1" x14ac:dyDescent="0.25">
      <c r="A19" s="85" t="s">
        <v>50</v>
      </c>
      <c r="B19" s="111">
        <v>1</v>
      </c>
      <c r="C19" s="112"/>
      <c r="D19" s="112"/>
      <c r="E19" s="112"/>
      <c r="F19" s="112"/>
      <c r="G19" s="112"/>
      <c r="H19" s="112"/>
      <c r="I19" s="112"/>
      <c r="J19" s="112"/>
      <c r="K19" s="112"/>
      <c r="L19" s="112"/>
      <c r="M19" s="112"/>
      <c r="N19" s="112"/>
      <c r="O19" s="112"/>
      <c r="P19" s="112"/>
      <c r="Q19" s="112"/>
      <c r="R19" s="112"/>
      <c r="S19" s="112"/>
      <c r="T19" s="112"/>
      <c r="U19" s="112"/>
      <c r="V19" s="112"/>
      <c r="W19" s="112"/>
      <c r="X19" s="112"/>
      <c r="Y19" s="112"/>
      <c r="Z19" s="112"/>
      <c r="AA19" s="112"/>
      <c r="AB19" s="112"/>
      <c r="AC19" s="112"/>
      <c r="AD19" s="112"/>
      <c r="AE19" s="112"/>
      <c r="AF19" s="112"/>
      <c r="AG19" s="112"/>
      <c r="AH19" s="112"/>
      <c r="AI19" s="112"/>
      <c r="AJ19" s="112"/>
      <c r="AK19" s="112"/>
      <c r="AL19" s="112"/>
      <c r="AM19" s="112"/>
      <c r="AN19" s="112"/>
      <c r="AO19" s="112"/>
      <c r="AP19" s="112"/>
      <c r="AQ19" s="112"/>
      <c r="AR19" s="112"/>
      <c r="AS19" s="112"/>
      <c r="AT19" s="112"/>
      <c r="AU19" s="112"/>
      <c r="AV19" s="112"/>
      <c r="AW19" s="112"/>
      <c r="AX19" s="112"/>
      <c r="AY19" s="112"/>
      <c r="AZ19" s="112"/>
      <c r="BA19" s="112"/>
      <c r="BB19" s="112"/>
      <c r="BC19" s="112"/>
      <c r="BD19" s="112"/>
      <c r="BE19" s="112"/>
      <c r="BF19" s="112"/>
      <c r="BG19" s="112"/>
      <c r="BH19" s="112"/>
      <c r="BI19" s="112"/>
      <c r="BJ19" s="112"/>
      <c r="BK19" s="112"/>
      <c r="BL19" s="112"/>
      <c r="BM19" s="112"/>
      <c r="BN19" s="112"/>
      <c r="BO19" s="112"/>
      <c r="BP19" s="112"/>
      <c r="BQ19" s="112"/>
      <c r="BR19" s="112"/>
      <c r="BS19" s="112"/>
      <c r="BT19" s="112"/>
      <c r="BU19" s="112"/>
      <c r="BV19" s="112"/>
      <c r="BW19" s="112"/>
      <c r="BX19" s="112"/>
      <c r="BY19" s="112"/>
      <c r="BZ19" s="112"/>
      <c r="CA19" s="112"/>
      <c r="CB19" s="112"/>
      <c r="CC19" s="112"/>
      <c r="CD19" s="112"/>
      <c r="CE19" s="112"/>
      <c r="CF19" s="112"/>
      <c r="CG19" s="112"/>
      <c r="CH19" s="112"/>
      <c r="CI19" s="112"/>
      <c r="CJ19" s="112"/>
      <c r="CK19" s="112"/>
      <c r="CL19" s="112"/>
      <c r="CM19" s="112"/>
      <c r="CN19" s="112"/>
      <c r="CO19" s="112"/>
      <c r="CP19" s="112"/>
      <c r="CQ19" s="112"/>
      <c r="CR19" s="112"/>
      <c r="CS19" s="112"/>
      <c r="CT19" s="112"/>
      <c r="CU19" s="112"/>
      <c r="CV19" s="112"/>
      <c r="CW19" s="112"/>
      <c r="CX19" s="113"/>
    </row>
    <row r="20" spans="1:102" ht="24.95" customHeight="1" x14ac:dyDescent="0.2">
      <c r="A20" s="86" t="s">
        <v>44</v>
      </c>
      <c r="B20" s="143"/>
      <c r="C20" s="144"/>
      <c r="D20" s="144"/>
      <c r="E20" s="144"/>
      <c r="F20" s="144"/>
      <c r="G20" s="144"/>
      <c r="H20" s="144"/>
      <c r="I20" s="144"/>
      <c r="J20" s="144"/>
      <c r="K20" s="144"/>
      <c r="L20" s="144"/>
      <c r="M20" s="144"/>
      <c r="N20" s="144"/>
      <c r="O20" s="144"/>
      <c r="P20" s="144"/>
      <c r="Q20" s="144"/>
      <c r="R20" s="144"/>
      <c r="S20" s="144"/>
      <c r="T20" s="144"/>
      <c r="U20" s="144"/>
      <c r="V20" s="144"/>
      <c r="W20" s="144"/>
      <c r="X20" s="144"/>
      <c r="Y20" s="144"/>
      <c r="Z20" s="144"/>
      <c r="AA20" s="144"/>
      <c r="AB20" s="144"/>
      <c r="AC20" s="144"/>
      <c r="AD20" s="144"/>
      <c r="AE20" s="144"/>
      <c r="AF20" s="144"/>
      <c r="AG20" s="144"/>
      <c r="AH20" s="144"/>
      <c r="AI20" s="144"/>
      <c r="AJ20" s="144"/>
      <c r="AK20" s="144"/>
      <c r="AL20" s="144"/>
      <c r="AM20" s="144"/>
      <c r="AN20" s="144"/>
      <c r="AO20" s="144"/>
      <c r="AP20" s="144"/>
      <c r="AQ20" s="144"/>
      <c r="AR20" s="144"/>
      <c r="AS20" s="144"/>
      <c r="AT20" s="144"/>
      <c r="AU20" s="144"/>
      <c r="AV20" s="144"/>
      <c r="AW20" s="144"/>
      <c r="AX20" s="144"/>
      <c r="AY20" s="144"/>
      <c r="AZ20" s="144"/>
      <c r="BA20" s="144"/>
      <c r="BB20" s="144"/>
      <c r="BC20" s="144"/>
      <c r="BD20" s="144"/>
      <c r="BE20" s="144"/>
      <c r="BF20" s="144"/>
      <c r="BG20" s="144"/>
      <c r="BH20" s="144"/>
      <c r="BI20" s="144"/>
      <c r="BJ20" s="144"/>
      <c r="BK20" s="144"/>
      <c r="BL20" s="144"/>
      <c r="BM20" s="144"/>
      <c r="BN20" s="144"/>
      <c r="BO20" s="144"/>
      <c r="BP20" s="144"/>
      <c r="BQ20" s="144"/>
      <c r="BR20" s="144"/>
      <c r="BS20" s="144"/>
      <c r="BT20" s="144"/>
      <c r="BU20" s="144"/>
      <c r="BV20" s="144"/>
      <c r="BW20" s="144"/>
      <c r="BX20" s="144"/>
      <c r="BY20" s="144"/>
      <c r="BZ20" s="144"/>
      <c r="CA20" s="144"/>
      <c r="CB20" s="144"/>
      <c r="CC20" s="144"/>
      <c r="CD20" s="144"/>
      <c r="CE20" s="144"/>
      <c r="CF20" s="144"/>
      <c r="CG20" s="144"/>
      <c r="CH20" s="144"/>
      <c r="CI20" s="144"/>
      <c r="CJ20" s="144"/>
      <c r="CK20" s="144"/>
      <c r="CL20" s="144"/>
      <c r="CM20" s="144"/>
      <c r="CN20" s="144"/>
      <c r="CO20" s="144"/>
      <c r="CP20" s="144"/>
      <c r="CQ20" s="144"/>
      <c r="CR20" s="144"/>
      <c r="CS20" s="144"/>
      <c r="CT20" s="145"/>
      <c r="CU20" s="145"/>
      <c r="CV20" s="145"/>
      <c r="CW20" s="146"/>
      <c r="CX20" s="147">
        <f t="array" ref="CX20">SUMPRODUCT(B20:CW20*0.25)</f>
        <v>0</v>
      </c>
    </row>
    <row r="21" spans="1:102" ht="24.95" customHeight="1" x14ac:dyDescent="0.2">
      <c r="A21" s="118" t="s">
        <v>45</v>
      </c>
      <c r="B21" s="148"/>
      <c r="C21" s="149"/>
      <c r="D21" s="149"/>
      <c r="E21" s="149"/>
      <c r="F21" s="149"/>
      <c r="G21" s="149"/>
      <c r="H21" s="149"/>
      <c r="I21" s="149"/>
      <c r="J21" s="149"/>
      <c r="K21" s="149"/>
      <c r="L21" s="149"/>
      <c r="M21" s="149"/>
      <c r="N21" s="149"/>
      <c r="O21" s="149"/>
      <c r="P21" s="149"/>
      <c r="Q21" s="149"/>
      <c r="R21" s="149"/>
      <c r="S21" s="149"/>
      <c r="T21" s="149"/>
      <c r="U21" s="149"/>
      <c r="V21" s="149"/>
      <c r="W21" s="149"/>
      <c r="X21" s="149"/>
      <c r="Y21" s="149"/>
      <c r="Z21" s="149"/>
      <c r="AA21" s="149"/>
      <c r="AB21" s="149"/>
      <c r="AC21" s="149"/>
      <c r="AD21" s="149"/>
      <c r="AE21" s="149"/>
      <c r="AF21" s="149"/>
      <c r="AG21" s="149"/>
      <c r="AH21" s="149"/>
      <c r="AI21" s="149"/>
      <c r="AJ21" s="149"/>
      <c r="AK21" s="149"/>
      <c r="AL21" s="149"/>
      <c r="AM21" s="149"/>
      <c r="AN21" s="149"/>
      <c r="AO21" s="149"/>
      <c r="AP21" s="149"/>
      <c r="AQ21" s="149"/>
      <c r="AR21" s="149"/>
      <c r="AS21" s="149"/>
      <c r="AT21" s="149"/>
      <c r="AU21" s="149"/>
      <c r="AV21" s="149"/>
      <c r="AW21" s="149"/>
      <c r="AX21" s="149"/>
      <c r="AY21" s="149"/>
      <c r="AZ21" s="149"/>
      <c r="BA21" s="149"/>
      <c r="BB21" s="149"/>
      <c r="BC21" s="149"/>
      <c r="BD21" s="149"/>
      <c r="BE21" s="149"/>
      <c r="BF21" s="149"/>
      <c r="BG21" s="149"/>
      <c r="BH21" s="149"/>
      <c r="BI21" s="149"/>
      <c r="BJ21" s="149"/>
      <c r="BK21" s="149"/>
      <c r="BL21" s="149"/>
      <c r="BM21" s="149"/>
      <c r="BN21" s="149"/>
      <c r="BO21" s="149"/>
      <c r="BP21" s="149"/>
      <c r="BQ21" s="149"/>
      <c r="BR21" s="149"/>
      <c r="BS21" s="149"/>
      <c r="BT21" s="149"/>
      <c r="BU21" s="149"/>
      <c r="BV21" s="149"/>
      <c r="BW21" s="149"/>
      <c r="BX21" s="149"/>
      <c r="BY21" s="149"/>
      <c r="BZ21" s="149"/>
      <c r="CA21" s="149"/>
      <c r="CB21" s="149"/>
      <c r="CC21" s="149"/>
      <c r="CD21" s="149"/>
      <c r="CE21" s="149"/>
      <c r="CF21" s="149"/>
      <c r="CG21" s="149"/>
      <c r="CH21" s="149"/>
      <c r="CI21" s="149"/>
      <c r="CJ21" s="149"/>
      <c r="CK21" s="149"/>
      <c r="CL21" s="149"/>
      <c r="CM21" s="149"/>
      <c r="CN21" s="149"/>
      <c r="CO21" s="149"/>
      <c r="CP21" s="149"/>
      <c r="CQ21" s="149"/>
      <c r="CR21" s="149"/>
      <c r="CS21" s="149"/>
      <c r="CT21" s="150"/>
      <c r="CU21" s="150"/>
      <c r="CV21" s="150"/>
      <c r="CW21" s="151"/>
      <c r="CX21" s="152">
        <f t="array" ref="CX21">SUMPRODUCT(B21:CW21*0.25)</f>
        <v>0</v>
      </c>
    </row>
    <row r="22" spans="1:102" ht="24.95" customHeight="1" x14ac:dyDescent="0.2">
      <c r="A22" s="118" t="s">
        <v>46</v>
      </c>
      <c r="B22" s="148"/>
      <c r="C22" s="149"/>
      <c r="D22" s="149"/>
      <c r="E22" s="149"/>
      <c r="F22" s="149"/>
      <c r="G22" s="149"/>
      <c r="H22" s="149"/>
      <c r="I22" s="149"/>
      <c r="J22" s="149"/>
      <c r="K22" s="149"/>
      <c r="L22" s="149"/>
      <c r="M22" s="149"/>
      <c r="N22" s="149"/>
      <c r="O22" s="149"/>
      <c r="P22" s="149"/>
      <c r="Q22" s="149"/>
      <c r="R22" s="149"/>
      <c r="S22" s="149"/>
      <c r="T22" s="149"/>
      <c r="U22" s="149"/>
      <c r="V22" s="149"/>
      <c r="W22" s="149"/>
      <c r="X22" s="149"/>
      <c r="Y22" s="149"/>
      <c r="Z22" s="149"/>
      <c r="AA22" s="149"/>
      <c r="AB22" s="149"/>
      <c r="AC22" s="149"/>
      <c r="AD22" s="149"/>
      <c r="AE22" s="149"/>
      <c r="AF22" s="149"/>
      <c r="AG22" s="149"/>
      <c r="AH22" s="149"/>
      <c r="AI22" s="149"/>
      <c r="AJ22" s="149"/>
      <c r="AK22" s="149"/>
      <c r="AL22" s="149"/>
      <c r="AM22" s="149"/>
      <c r="AN22" s="149"/>
      <c r="AO22" s="149"/>
      <c r="AP22" s="149"/>
      <c r="AQ22" s="149"/>
      <c r="AR22" s="149"/>
      <c r="AS22" s="149"/>
      <c r="AT22" s="149"/>
      <c r="AU22" s="149"/>
      <c r="AV22" s="149"/>
      <c r="AW22" s="149"/>
      <c r="AX22" s="149"/>
      <c r="AY22" s="149"/>
      <c r="AZ22" s="149"/>
      <c r="BA22" s="149"/>
      <c r="BB22" s="149"/>
      <c r="BC22" s="149"/>
      <c r="BD22" s="149"/>
      <c r="BE22" s="149"/>
      <c r="BF22" s="149"/>
      <c r="BG22" s="149"/>
      <c r="BH22" s="149"/>
      <c r="BI22" s="149"/>
      <c r="BJ22" s="149"/>
      <c r="BK22" s="149"/>
      <c r="BL22" s="149"/>
      <c r="BM22" s="149"/>
      <c r="BN22" s="149"/>
      <c r="BO22" s="149"/>
      <c r="BP22" s="149"/>
      <c r="BQ22" s="149"/>
      <c r="BR22" s="149">
        <v>21.7</v>
      </c>
      <c r="BS22" s="149">
        <v>2</v>
      </c>
      <c r="BT22" s="149">
        <v>2</v>
      </c>
      <c r="BU22" s="149">
        <v>2</v>
      </c>
      <c r="BV22" s="149">
        <v>9.3000000000000007</v>
      </c>
      <c r="BW22" s="149">
        <v>3.6</v>
      </c>
      <c r="BX22" s="149"/>
      <c r="BY22" s="149"/>
      <c r="BZ22" s="149"/>
      <c r="CA22" s="149"/>
      <c r="CB22" s="149"/>
      <c r="CC22" s="149"/>
      <c r="CD22" s="149"/>
      <c r="CE22" s="149"/>
      <c r="CF22" s="149"/>
      <c r="CG22" s="149"/>
      <c r="CH22" s="149">
        <v>2</v>
      </c>
      <c r="CI22" s="149">
        <v>2</v>
      </c>
      <c r="CJ22" s="149">
        <v>2</v>
      </c>
      <c r="CK22" s="149">
        <v>2</v>
      </c>
      <c r="CL22" s="149"/>
      <c r="CM22" s="149"/>
      <c r="CN22" s="149"/>
      <c r="CO22" s="149">
        <v>6</v>
      </c>
      <c r="CP22" s="149">
        <v>19.399999999999999</v>
      </c>
      <c r="CQ22" s="149">
        <v>21</v>
      </c>
      <c r="CR22" s="149">
        <v>2.6</v>
      </c>
      <c r="CS22" s="149">
        <v>2.6</v>
      </c>
      <c r="CT22" s="150"/>
      <c r="CU22" s="150"/>
      <c r="CV22" s="150"/>
      <c r="CW22" s="151"/>
      <c r="CX22" s="152">
        <f t="array" ref="CX22">SUMPRODUCT(B22:CW22*0.25)</f>
        <v>25.049999999999997</v>
      </c>
    </row>
    <row r="23" spans="1:102" ht="24.95" customHeight="1" x14ac:dyDescent="0.2">
      <c r="A23" s="118" t="s">
        <v>47</v>
      </c>
      <c r="B23" s="148"/>
      <c r="C23" s="149"/>
      <c r="D23" s="149"/>
      <c r="E23" s="149"/>
      <c r="F23" s="149"/>
      <c r="G23" s="149"/>
      <c r="H23" s="149"/>
      <c r="I23" s="149"/>
      <c r="J23" s="149"/>
      <c r="K23" s="149"/>
      <c r="L23" s="149"/>
      <c r="M23" s="149"/>
      <c r="N23" s="149"/>
      <c r="O23" s="149"/>
      <c r="P23" s="149"/>
      <c r="Q23" s="149"/>
      <c r="R23" s="149"/>
      <c r="S23" s="149"/>
      <c r="T23" s="149"/>
      <c r="U23" s="149"/>
      <c r="V23" s="149"/>
      <c r="W23" s="149"/>
      <c r="X23" s="149"/>
      <c r="Y23" s="149"/>
      <c r="Z23" s="149"/>
      <c r="AA23" s="149"/>
      <c r="AB23" s="149"/>
      <c r="AC23" s="149"/>
      <c r="AD23" s="149"/>
      <c r="AE23" s="149"/>
      <c r="AF23" s="149"/>
      <c r="AG23" s="149"/>
      <c r="AH23" s="149"/>
      <c r="AI23" s="149"/>
      <c r="AJ23" s="149"/>
      <c r="AK23" s="149"/>
      <c r="AL23" s="149"/>
      <c r="AM23" s="149"/>
      <c r="AN23" s="149"/>
      <c r="AO23" s="149"/>
      <c r="AP23" s="149"/>
      <c r="AQ23" s="149"/>
      <c r="AR23" s="149"/>
      <c r="AS23" s="149"/>
      <c r="AT23" s="149"/>
      <c r="AU23" s="149"/>
      <c r="AV23" s="149"/>
      <c r="AW23" s="149"/>
      <c r="AX23" s="149"/>
      <c r="AY23" s="149"/>
      <c r="AZ23" s="149"/>
      <c r="BA23" s="149"/>
      <c r="BB23" s="149"/>
      <c r="BC23" s="149"/>
      <c r="BD23" s="149"/>
      <c r="BE23" s="149"/>
      <c r="BF23" s="149"/>
      <c r="BG23" s="149"/>
      <c r="BH23" s="149"/>
      <c r="BI23" s="149"/>
      <c r="BJ23" s="149"/>
      <c r="BK23" s="149"/>
      <c r="BL23" s="149"/>
      <c r="BM23" s="149"/>
      <c r="BN23" s="149"/>
      <c r="BO23" s="149"/>
      <c r="BP23" s="149"/>
      <c r="BQ23" s="149"/>
      <c r="BR23" s="149"/>
      <c r="BS23" s="149"/>
      <c r="BT23" s="149"/>
      <c r="BU23" s="149"/>
      <c r="BV23" s="149"/>
      <c r="BW23" s="149"/>
      <c r="BX23" s="149"/>
      <c r="BY23" s="149"/>
      <c r="BZ23" s="149"/>
      <c r="CA23" s="149"/>
      <c r="CB23" s="149"/>
      <c r="CC23" s="149"/>
      <c r="CD23" s="149"/>
      <c r="CE23" s="149"/>
      <c r="CF23" s="149"/>
      <c r="CG23" s="149"/>
      <c r="CH23" s="149"/>
      <c r="CI23" s="149"/>
      <c r="CJ23" s="149"/>
      <c r="CK23" s="149"/>
      <c r="CL23" s="149"/>
      <c r="CM23" s="149"/>
      <c r="CN23" s="149"/>
      <c r="CO23" s="149"/>
      <c r="CP23" s="149"/>
      <c r="CQ23" s="149"/>
      <c r="CR23" s="149"/>
      <c r="CS23" s="149"/>
      <c r="CT23" s="150"/>
      <c r="CU23" s="150"/>
      <c r="CV23" s="150"/>
      <c r="CW23" s="151"/>
      <c r="CX23" s="152">
        <f t="array" ref="CX23">SUMPRODUCT(B23:CW23*0.25)</f>
        <v>0</v>
      </c>
    </row>
    <row r="24" spans="1:102" ht="24.95" customHeight="1" thickBot="1" x14ac:dyDescent="0.25">
      <c r="A24" s="153" t="s">
        <v>48</v>
      </c>
      <c r="B24" s="154"/>
      <c r="C24" s="155"/>
      <c r="D24" s="155"/>
      <c r="E24" s="155"/>
      <c r="F24" s="155"/>
      <c r="G24" s="155"/>
      <c r="H24" s="155"/>
      <c r="I24" s="155"/>
      <c r="J24" s="155"/>
      <c r="K24" s="155"/>
      <c r="L24" s="155"/>
      <c r="M24" s="155"/>
      <c r="N24" s="155"/>
      <c r="O24" s="155"/>
      <c r="P24" s="155"/>
      <c r="Q24" s="155"/>
      <c r="R24" s="155"/>
      <c r="S24" s="155"/>
      <c r="T24" s="155"/>
      <c r="U24" s="155"/>
      <c r="V24" s="155"/>
      <c r="W24" s="155"/>
      <c r="X24" s="155"/>
      <c r="Y24" s="155"/>
      <c r="Z24" s="155"/>
      <c r="AA24" s="155"/>
      <c r="AB24" s="155"/>
      <c r="AC24" s="155"/>
      <c r="AD24" s="155"/>
      <c r="AE24" s="155"/>
      <c r="AF24" s="155"/>
      <c r="AG24" s="155"/>
      <c r="AH24" s="155"/>
      <c r="AI24" s="155"/>
      <c r="AJ24" s="155"/>
      <c r="AK24" s="155"/>
      <c r="AL24" s="155"/>
      <c r="AM24" s="155"/>
      <c r="AN24" s="155"/>
      <c r="AO24" s="155"/>
      <c r="AP24" s="155"/>
      <c r="AQ24" s="155"/>
      <c r="AR24" s="155"/>
      <c r="AS24" s="155"/>
      <c r="AT24" s="155"/>
      <c r="AU24" s="155"/>
      <c r="AV24" s="155"/>
      <c r="AW24" s="155"/>
      <c r="AX24" s="155"/>
      <c r="AY24" s="155"/>
      <c r="AZ24" s="155"/>
      <c r="BA24" s="155"/>
      <c r="BB24" s="155"/>
      <c r="BC24" s="155"/>
      <c r="BD24" s="155"/>
      <c r="BE24" s="155"/>
      <c r="BF24" s="155"/>
      <c r="BG24" s="155"/>
      <c r="BH24" s="155"/>
      <c r="BI24" s="155"/>
      <c r="BJ24" s="155"/>
      <c r="BK24" s="155"/>
      <c r="BL24" s="155"/>
      <c r="BM24" s="155"/>
      <c r="BN24" s="155">
        <v>4.5999999999999996</v>
      </c>
      <c r="BO24" s="155">
        <v>4.5999999999999996</v>
      </c>
      <c r="BP24" s="155">
        <v>4.5999999999999996</v>
      </c>
      <c r="BQ24" s="155">
        <v>4.5999999999999996</v>
      </c>
      <c r="BR24" s="155"/>
      <c r="BS24" s="155"/>
      <c r="BT24" s="155"/>
      <c r="BU24" s="155"/>
      <c r="BV24" s="155"/>
      <c r="BW24" s="155"/>
      <c r="BX24" s="155"/>
      <c r="BY24" s="155"/>
      <c r="BZ24" s="155">
        <v>32.9</v>
      </c>
      <c r="CA24" s="155">
        <v>32.9</v>
      </c>
      <c r="CB24" s="155">
        <v>32.9</v>
      </c>
      <c r="CC24" s="155">
        <v>32.9</v>
      </c>
      <c r="CD24" s="155"/>
      <c r="CE24" s="155"/>
      <c r="CF24" s="155"/>
      <c r="CG24" s="155"/>
      <c r="CH24" s="155"/>
      <c r="CI24" s="155"/>
      <c r="CJ24" s="155"/>
      <c r="CK24" s="155"/>
      <c r="CL24" s="155">
        <v>68.099999999999994</v>
      </c>
      <c r="CM24" s="155">
        <v>68.099999999999994</v>
      </c>
      <c r="CN24" s="155">
        <v>68.099999999999994</v>
      </c>
      <c r="CO24" s="155">
        <v>68.099999999999994</v>
      </c>
      <c r="CP24" s="155"/>
      <c r="CQ24" s="155"/>
      <c r="CR24" s="155"/>
      <c r="CS24" s="155"/>
      <c r="CT24" s="156"/>
      <c r="CU24" s="156"/>
      <c r="CV24" s="156"/>
      <c r="CW24" s="157"/>
      <c r="CX24" s="158">
        <f t="array" ref="CX24">SUMPRODUCT(B24:CW24*0.25)</f>
        <v>105.6</v>
      </c>
    </row>
    <row r="25" spans="1:102" ht="30" customHeight="1" thickBot="1" x14ac:dyDescent="0.25">
      <c r="A25" s="105" t="s">
        <v>52</v>
      </c>
      <c r="B25" s="159">
        <f>SUM(B20:B24)</f>
        <v>0</v>
      </c>
      <c r="C25" s="160">
        <f t="shared" ref="C25:BN25" si="2">SUM(C20:C24)</f>
        <v>0</v>
      </c>
      <c r="D25" s="160">
        <f t="shared" si="2"/>
        <v>0</v>
      </c>
      <c r="E25" s="160">
        <f t="shared" si="2"/>
        <v>0</v>
      </c>
      <c r="F25" s="160">
        <f t="shared" si="2"/>
        <v>0</v>
      </c>
      <c r="G25" s="160">
        <f t="shared" si="2"/>
        <v>0</v>
      </c>
      <c r="H25" s="160">
        <f t="shared" si="2"/>
        <v>0</v>
      </c>
      <c r="I25" s="160">
        <f t="shared" si="2"/>
        <v>0</v>
      </c>
      <c r="J25" s="160">
        <f t="shared" si="2"/>
        <v>0</v>
      </c>
      <c r="K25" s="160">
        <f t="shared" si="2"/>
        <v>0</v>
      </c>
      <c r="L25" s="160">
        <f t="shared" si="2"/>
        <v>0</v>
      </c>
      <c r="M25" s="160">
        <f t="shared" si="2"/>
        <v>0</v>
      </c>
      <c r="N25" s="160">
        <f t="shared" si="2"/>
        <v>0</v>
      </c>
      <c r="O25" s="160">
        <f t="shared" si="2"/>
        <v>0</v>
      </c>
      <c r="P25" s="160">
        <f t="shared" si="2"/>
        <v>0</v>
      </c>
      <c r="Q25" s="160">
        <f t="shared" si="2"/>
        <v>0</v>
      </c>
      <c r="R25" s="160">
        <f t="shared" si="2"/>
        <v>0</v>
      </c>
      <c r="S25" s="160">
        <f t="shared" si="2"/>
        <v>0</v>
      </c>
      <c r="T25" s="160">
        <f t="shared" si="2"/>
        <v>0</v>
      </c>
      <c r="U25" s="160">
        <f t="shared" si="2"/>
        <v>0</v>
      </c>
      <c r="V25" s="160">
        <f t="shared" si="2"/>
        <v>0</v>
      </c>
      <c r="W25" s="160">
        <f t="shared" si="2"/>
        <v>0</v>
      </c>
      <c r="X25" s="160">
        <f t="shared" si="2"/>
        <v>0</v>
      </c>
      <c r="Y25" s="160">
        <f t="shared" si="2"/>
        <v>0</v>
      </c>
      <c r="Z25" s="160">
        <f t="shared" si="2"/>
        <v>0</v>
      </c>
      <c r="AA25" s="160">
        <f t="shared" si="2"/>
        <v>0</v>
      </c>
      <c r="AB25" s="160">
        <f t="shared" si="2"/>
        <v>0</v>
      </c>
      <c r="AC25" s="160">
        <f t="shared" si="2"/>
        <v>0</v>
      </c>
      <c r="AD25" s="160">
        <f t="shared" si="2"/>
        <v>0</v>
      </c>
      <c r="AE25" s="160">
        <f t="shared" si="2"/>
        <v>0</v>
      </c>
      <c r="AF25" s="160">
        <f t="shared" si="2"/>
        <v>0</v>
      </c>
      <c r="AG25" s="160">
        <f t="shared" si="2"/>
        <v>0</v>
      </c>
      <c r="AH25" s="160">
        <f t="shared" si="2"/>
        <v>0</v>
      </c>
      <c r="AI25" s="160">
        <f t="shared" si="2"/>
        <v>0</v>
      </c>
      <c r="AJ25" s="160">
        <f t="shared" si="2"/>
        <v>0</v>
      </c>
      <c r="AK25" s="160">
        <f t="shared" si="2"/>
        <v>0</v>
      </c>
      <c r="AL25" s="160">
        <f t="shared" si="2"/>
        <v>0</v>
      </c>
      <c r="AM25" s="160">
        <f t="shared" si="2"/>
        <v>0</v>
      </c>
      <c r="AN25" s="160">
        <f t="shared" si="2"/>
        <v>0</v>
      </c>
      <c r="AO25" s="160">
        <f t="shared" si="2"/>
        <v>0</v>
      </c>
      <c r="AP25" s="160">
        <f t="shared" si="2"/>
        <v>0</v>
      </c>
      <c r="AQ25" s="160">
        <f t="shared" si="2"/>
        <v>0</v>
      </c>
      <c r="AR25" s="160">
        <f t="shared" si="2"/>
        <v>0</v>
      </c>
      <c r="AS25" s="160">
        <f t="shared" si="2"/>
        <v>0</v>
      </c>
      <c r="AT25" s="160">
        <f t="shared" si="2"/>
        <v>0</v>
      </c>
      <c r="AU25" s="160">
        <f t="shared" si="2"/>
        <v>0</v>
      </c>
      <c r="AV25" s="160">
        <f t="shared" si="2"/>
        <v>0</v>
      </c>
      <c r="AW25" s="160">
        <f t="shared" si="2"/>
        <v>0</v>
      </c>
      <c r="AX25" s="160">
        <f t="shared" si="2"/>
        <v>0</v>
      </c>
      <c r="AY25" s="160">
        <f t="shared" si="2"/>
        <v>0</v>
      </c>
      <c r="AZ25" s="160">
        <f t="shared" si="2"/>
        <v>0</v>
      </c>
      <c r="BA25" s="160">
        <f t="shared" si="2"/>
        <v>0</v>
      </c>
      <c r="BB25" s="160">
        <f t="shared" si="2"/>
        <v>0</v>
      </c>
      <c r="BC25" s="160">
        <f t="shared" si="2"/>
        <v>0</v>
      </c>
      <c r="BD25" s="160">
        <f t="shared" si="2"/>
        <v>0</v>
      </c>
      <c r="BE25" s="160">
        <f t="shared" si="2"/>
        <v>0</v>
      </c>
      <c r="BF25" s="160">
        <f t="shared" si="2"/>
        <v>0</v>
      </c>
      <c r="BG25" s="160">
        <f t="shared" si="2"/>
        <v>0</v>
      </c>
      <c r="BH25" s="160">
        <f t="shared" si="2"/>
        <v>0</v>
      </c>
      <c r="BI25" s="160">
        <f t="shared" si="2"/>
        <v>0</v>
      </c>
      <c r="BJ25" s="160">
        <f t="shared" si="2"/>
        <v>0</v>
      </c>
      <c r="BK25" s="160">
        <f t="shared" si="2"/>
        <v>0</v>
      </c>
      <c r="BL25" s="160">
        <f t="shared" si="2"/>
        <v>0</v>
      </c>
      <c r="BM25" s="160">
        <f t="shared" si="2"/>
        <v>0</v>
      </c>
      <c r="BN25" s="160">
        <f t="shared" si="2"/>
        <v>4.5999999999999996</v>
      </c>
      <c r="BO25" s="160">
        <f t="shared" ref="BO25:CW25" si="3">SUM(BO20:BO24)</f>
        <v>4.5999999999999996</v>
      </c>
      <c r="BP25" s="160">
        <f t="shared" si="3"/>
        <v>4.5999999999999996</v>
      </c>
      <c r="BQ25" s="160">
        <f t="shared" si="3"/>
        <v>4.5999999999999996</v>
      </c>
      <c r="BR25" s="160">
        <f t="shared" si="3"/>
        <v>21.7</v>
      </c>
      <c r="BS25" s="160">
        <f t="shared" si="3"/>
        <v>2</v>
      </c>
      <c r="BT25" s="160">
        <f t="shared" si="3"/>
        <v>2</v>
      </c>
      <c r="BU25" s="160">
        <f t="shared" si="3"/>
        <v>2</v>
      </c>
      <c r="BV25" s="160">
        <f t="shared" si="3"/>
        <v>9.3000000000000007</v>
      </c>
      <c r="BW25" s="160">
        <f t="shared" si="3"/>
        <v>3.6</v>
      </c>
      <c r="BX25" s="160">
        <f t="shared" si="3"/>
        <v>0</v>
      </c>
      <c r="BY25" s="160">
        <f t="shared" si="3"/>
        <v>0</v>
      </c>
      <c r="BZ25" s="160">
        <f t="shared" si="3"/>
        <v>32.9</v>
      </c>
      <c r="CA25" s="160">
        <f t="shared" si="3"/>
        <v>32.9</v>
      </c>
      <c r="CB25" s="160">
        <f t="shared" si="3"/>
        <v>32.9</v>
      </c>
      <c r="CC25" s="160">
        <f t="shared" si="3"/>
        <v>32.9</v>
      </c>
      <c r="CD25" s="160">
        <f t="shared" si="3"/>
        <v>0</v>
      </c>
      <c r="CE25" s="160">
        <f t="shared" si="3"/>
        <v>0</v>
      </c>
      <c r="CF25" s="160">
        <f t="shared" si="3"/>
        <v>0</v>
      </c>
      <c r="CG25" s="160">
        <f t="shared" si="3"/>
        <v>0</v>
      </c>
      <c r="CH25" s="160">
        <f t="shared" si="3"/>
        <v>2</v>
      </c>
      <c r="CI25" s="160">
        <f t="shared" si="3"/>
        <v>2</v>
      </c>
      <c r="CJ25" s="160">
        <f t="shared" si="3"/>
        <v>2</v>
      </c>
      <c r="CK25" s="160">
        <f t="shared" si="3"/>
        <v>2</v>
      </c>
      <c r="CL25" s="160">
        <f t="shared" si="3"/>
        <v>68.099999999999994</v>
      </c>
      <c r="CM25" s="160">
        <f t="shared" si="3"/>
        <v>68.099999999999994</v>
      </c>
      <c r="CN25" s="160">
        <f t="shared" si="3"/>
        <v>68.099999999999994</v>
      </c>
      <c r="CO25" s="160">
        <f t="shared" si="3"/>
        <v>74.099999999999994</v>
      </c>
      <c r="CP25" s="160">
        <f t="shared" si="3"/>
        <v>19.399999999999999</v>
      </c>
      <c r="CQ25" s="160">
        <f t="shared" si="3"/>
        <v>21</v>
      </c>
      <c r="CR25" s="160">
        <f t="shared" si="3"/>
        <v>2.6</v>
      </c>
      <c r="CS25" s="160">
        <f t="shared" si="3"/>
        <v>2.6</v>
      </c>
      <c r="CT25" s="161">
        <f t="shared" si="3"/>
        <v>0</v>
      </c>
      <c r="CU25" s="161">
        <f t="shared" si="3"/>
        <v>0</v>
      </c>
      <c r="CV25" s="161">
        <f t="shared" si="3"/>
        <v>0</v>
      </c>
      <c r="CW25" s="162">
        <f t="shared" si="3"/>
        <v>0</v>
      </c>
      <c r="CX25" s="110">
        <f>SUM(CX20:CX24)</f>
        <v>130.64999999999998</v>
      </c>
    </row>
    <row r="26" spans="1:102" ht="15.95" customHeight="1" x14ac:dyDescent="0.2"/>
    <row r="29" spans="1:102" x14ac:dyDescent="0.2">
      <c r="B29" s="163"/>
      <c r="C29" s="163"/>
      <c r="D29" s="163"/>
      <c r="E29" s="163"/>
      <c r="F29" s="163"/>
      <c r="G29" s="163"/>
      <c r="H29" s="163"/>
      <c r="I29" s="163"/>
      <c r="J29" s="163"/>
      <c r="K29" s="163"/>
      <c r="L29" s="163"/>
      <c r="M29" s="163"/>
      <c r="N29" s="163"/>
      <c r="O29" s="163"/>
      <c r="P29" s="163"/>
      <c r="Q29" s="163"/>
      <c r="R29" s="163"/>
      <c r="S29" s="163"/>
      <c r="T29" s="163"/>
      <c r="U29" s="163"/>
      <c r="V29" s="163"/>
      <c r="W29" s="163"/>
      <c r="X29" s="163"/>
      <c r="Y29" s="163"/>
      <c r="Z29" s="163"/>
      <c r="AA29" s="163"/>
      <c r="AB29" s="163"/>
      <c r="AC29" s="163"/>
      <c r="AD29" s="163"/>
      <c r="AE29" s="163"/>
      <c r="AF29" s="163"/>
      <c r="AG29" s="163"/>
      <c r="AH29" s="163"/>
      <c r="AI29" s="163"/>
      <c r="AJ29" s="163"/>
      <c r="AK29" s="163"/>
      <c r="AL29" s="163"/>
      <c r="AM29" s="163"/>
      <c r="AN29" s="163"/>
      <c r="AO29" s="163"/>
      <c r="AP29" s="163"/>
      <c r="AQ29" s="163"/>
      <c r="AR29" s="163"/>
      <c r="AS29" s="163"/>
      <c r="AT29" s="163"/>
      <c r="AU29" s="163"/>
      <c r="AV29" s="163"/>
      <c r="AW29" s="163"/>
      <c r="AX29" s="163"/>
      <c r="AY29" s="163"/>
      <c r="AZ29" s="163"/>
      <c r="BA29" s="163"/>
      <c r="BB29" s="163"/>
      <c r="BC29" s="163"/>
      <c r="BD29" s="163"/>
      <c r="BE29" s="163"/>
      <c r="BF29" s="163"/>
      <c r="BG29" s="163"/>
      <c r="BH29" s="163"/>
      <c r="BI29" s="163"/>
      <c r="BJ29" s="163"/>
      <c r="BK29" s="163"/>
      <c r="BL29" s="163"/>
      <c r="BM29" s="163"/>
      <c r="BN29" s="163"/>
      <c r="BO29" s="163"/>
      <c r="BP29" s="163"/>
      <c r="BQ29" s="163"/>
      <c r="BR29" s="163"/>
      <c r="BS29" s="163"/>
      <c r="BT29" s="163"/>
      <c r="BU29" s="163"/>
      <c r="BV29" s="163"/>
      <c r="BW29" s="163"/>
      <c r="BX29" s="163"/>
      <c r="BY29" s="163"/>
      <c r="BZ29" s="163"/>
      <c r="CA29" s="163"/>
      <c r="CB29" s="163"/>
      <c r="CC29" s="163"/>
      <c r="CD29" s="163"/>
      <c r="CE29" s="163"/>
      <c r="CF29" s="163"/>
      <c r="CG29" s="163"/>
      <c r="CH29" s="163"/>
      <c r="CI29" s="163"/>
      <c r="CJ29" s="163"/>
      <c r="CK29" s="163"/>
      <c r="CL29" s="163"/>
      <c r="CM29" s="163"/>
      <c r="CN29" s="163"/>
      <c r="CO29" s="163"/>
      <c r="CP29" s="163"/>
      <c r="CQ29" s="163"/>
      <c r="CR29" s="163"/>
      <c r="CS29" s="163"/>
      <c r="CT29" s="163"/>
      <c r="CU29" s="163"/>
      <c r="CV29" s="163"/>
      <c r="CX29" s="164"/>
    </row>
    <row r="32" spans="1:102" x14ac:dyDescent="0.2">
      <c r="CD32" s="165"/>
    </row>
  </sheetData>
  <mergeCells count="30">
    <mergeCell ref="CT2:CW2"/>
    <mergeCell ref="B4:CX4"/>
    <mergeCell ref="B7:CX7"/>
    <mergeCell ref="B10:CX10"/>
    <mergeCell ref="B11:CX11"/>
    <mergeCell ref="B19:CX19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pageMargins left="0.15748031496062992" right="0.19685039370078741" top="0.39370078740157483" bottom="0.43307086614173229" header="0.19685039370078741" footer="0.19685039370078741"/>
  <pageSetup scale="38" fitToWidth="4" fitToHeight="4" orientation="landscape" horizontalDpi="300" verticalDpi="300" r:id="rId1"/>
  <headerFooter>
    <oddHeader>&amp;L&amp;12&amp;K000000&amp;A</oddHeader>
    <oddFooter>&amp;R&amp;12&amp;D,&amp;T</oddFooter>
  </headerFooter>
  <colBreaks count="3" manualBreakCount="3">
    <brk id="25" max="25" man="1"/>
    <brk id="49" max="25" man="1"/>
    <brk id="73" max="2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Worksheets</vt:lpstr>
      </vt:variant>
      <vt:variant>
        <vt:i4>3</vt:i4>
      </vt:variant>
      <vt:variant>
        <vt:lpstr>Charts</vt:lpstr>
      </vt:variant>
      <vt:variant>
        <vt:i4>2</vt:i4>
      </vt:variant>
      <vt:variant>
        <vt:lpstr>Named Ranges</vt:lpstr>
      </vt:variant>
      <vt:variant>
        <vt:i4>83</vt:i4>
      </vt:variant>
    </vt:vector>
  </HeadingPairs>
  <TitlesOfParts>
    <vt:vector size="88" baseType="lpstr">
      <vt:lpstr>SPOT_Summary (SELL)</vt:lpstr>
      <vt:lpstr>SPOT_Summary (BUY)</vt:lpstr>
      <vt:lpstr>MKT_Coupling</vt:lpstr>
      <vt:lpstr>Summary_Chart (SELL)</vt:lpstr>
      <vt:lpstr>Summary_Chart (BUY)</vt:lpstr>
      <vt:lpstr>BRD_EXP_NAMES_DAM_CPL</vt:lpstr>
      <vt:lpstr>BRD_EXP_NAMES_SUM_BUY</vt:lpstr>
      <vt:lpstr>BRD_EXP_NAMES_SUM_BUY_CPL</vt:lpstr>
      <vt:lpstr>BRD_EXP_VALUES_DAM_CPL</vt:lpstr>
      <vt:lpstr>BRD_EXP_VALUES_SUM_BUY</vt:lpstr>
      <vt:lpstr>BRD_EXP_VALUES_SUM_BUY_CPL</vt:lpstr>
      <vt:lpstr>BRD_IMP_NAMES_DAM_CPL</vt:lpstr>
      <vt:lpstr>BRD_IMP_NAMES_SUM_SELL</vt:lpstr>
      <vt:lpstr>BRD_IMP_NAMES_SUM_SELL_CPL</vt:lpstr>
      <vt:lpstr>BRD_IMP_VALUES_DAM_CPL</vt:lpstr>
      <vt:lpstr>BRD_IMP_VALUES_SUM_SELL</vt:lpstr>
      <vt:lpstr>BRD_IMP_VALUES_SUM_SELL_CPL</vt:lpstr>
      <vt:lpstr>BUY_ORDERS_NAMES_SUM_BUY</vt:lpstr>
      <vt:lpstr>BUY_ORDERS_VALUES_SUM_BUY</vt:lpstr>
      <vt:lpstr>DAM_CPL_PUB_TIME</vt:lpstr>
      <vt:lpstr>DEM_UNITS_CRT_VALUES_SUM_BUY</vt:lpstr>
      <vt:lpstr>DEM_UNITS_CRT_VALUES_SUM_SELL</vt:lpstr>
      <vt:lpstr>DEM_UNITS_DRS_VALUES_SUM_BUY</vt:lpstr>
      <vt:lpstr>DEM_UNITS_DRS_VALUES_SUM_SELL</vt:lpstr>
      <vt:lpstr>DEM_UNITS_HVL_VALUES_SUM_BUY</vt:lpstr>
      <vt:lpstr>DEM_UNITS_HVL_VALUES_SUM_SELL</vt:lpstr>
      <vt:lpstr>DEM_UNITS_LVL_VALUES_SUM_BUY</vt:lpstr>
      <vt:lpstr>DEM_UNITS_LVL_VALUES_SUM_SELL</vt:lpstr>
      <vt:lpstr>DEM_UNITS_MVL_VALUES_SUM_BUY</vt:lpstr>
      <vt:lpstr>DEM_UNITS_MVL_VALUES_SUM_SELL</vt:lpstr>
      <vt:lpstr>DEM_UNITS_PMP_VALUES_SUM_BUY</vt:lpstr>
      <vt:lpstr>DEM_UNITS_PMP_VALUES_SUM_SELL</vt:lpstr>
      <vt:lpstr>DEM_UNITS_SLL_VALUES_SUM_BUY</vt:lpstr>
      <vt:lpstr>DEM_UNITS_SLL_VALUES_SUM_SELL</vt:lpstr>
      <vt:lpstr>DEMAND_NAMES_SUM_BUY</vt:lpstr>
      <vt:lpstr>DEMAND_NAMES_SUM_SELL</vt:lpstr>
      <vt:lpstr>DEMAND_VALUES_SUM_BUY</vt:lpstr>
      <vt:lpstr>DEMAND_VALUES_SUM_SELL</vt:lpstr>
      <vt:lpstr>GR_MAINLAND_MCP_DAM_CPL</vt:lpstr>
      <vt:lpstr>GR_MAINLAND_MCP_DAM_CPL_60MIN</vt:lpstr>
      <vt:lpstr>GR_MAINLAND_MCP_SUM_BUY</vt:lpstr>
      <vt:lpstr>GR_MAINLAND_MCP_SUM_BUY_60MIN</vt:lpstr>
      <vt:lpstr>GR_MAINLAND_MCP_SUM_SELL</vt:lpstr>
      <vt:lpstr>GR_MAINLAND_MCP_SUM_SELL_60MIN</vt:lpstr>
      <vt:lpstr>HRs_MKT_DAM_COUPLING</vt:lpstr>
      <vt:lpstr>HRs_MKT_SUM_BUY</vt:lpstr>
      <vt:lpstr>HRs_MKT_SUM_SELL</vt:lpstr>
      <vt:lpstr>MKT_DAM_COUPLING_DELIVERY_DAY</vt:lpstr>
      <vt:lpstr>MKT_DAM_COUPLING_TITLE</vt:lpstr>
      <vt:lpstr>MKT_SUM_BUY_DELIVERY_DAY</vt:lpstr>
      <vt:lpstr>MKT_SUM_BUY_TITLE</vt:lpstr>
      <vt:lpstr>MKT_SUM_SELL_DELIVERY_DAY</vt:lpstr>
      <vt:lpstr>MKT_SUM_SELL_TITLE</vt:lpstr>
      <vt:lpstr>MTUs_MKT_DAM_COUPLING</vt:lpstr>
      <vt:lpstr>MTUs_MKT_SUM_BUY</vt:lpstr>
      <vt:lpstr>MTUs_MKT_SUM_SELL</vt:lpstr>
      <vt:lpstr>NET_POSITION_GR_MAINLAND_DAM_CPL</vt:lpstr>
      <vt:lpstr>MKT_Coupling!Print_Area</vt:lpstr>
      <vt:lpstr>'SPOT_Summary (BUY)'!Print_Area</vt:lpstr>
      <vt:lpstr>'SPOT_Summary (SELL)'!Print_Area</vt:lpstr>
      <vt:lpstr>MKT_Coupling!Print_Titles</vt:lpstr>
      <vt:lpstr>'SPOT_Summary (BUY)'!Print_Titles</vt:lpstr>
      <vt:lpstr>'SPOT_Summary (SELL)'!Print_Titles</vt:lpstr>
      <vt:lpstr>SELL_ORDERS_NAMES_SUM_SELL</vt:lpstr>
      <vt:lpstr>SELL_ORDERS_VALUES_SUM_SELL</vt:lpstr>
      <vt:lpstr>TOT_DEMAND_GR_MAINLAND_SUM_BUY</vt:lpstr>
      <vt:lpstr>TOT_SUM_BUY_PUB_TIME</vt:lpstr>
      <vt:lpstr>TOT_SUM_SELL_PUB_TIME</vt:lpstr>
      <vt:lpstr>TOT_SUPPLY_GR_MAINLAND_SUM_SELL</vt:lpstr>
      <vt:lpstr>UNITS_BESS_VALUES_SUM_BUY</vt:lpstr>
      <vt:lpstr>UNITS_BESS_VALUES_SUM_SELL</vt:lpstr>
      <vt:lpstr>UNITS_CRT_VALUES_SUM_BUY</vt:lpstr>
      <vt:lpstr>UNITS_CRT_VALUES_SUM_SELL</vt:lpstr>
      <vt:lpstr>UNITS_CRTRES_VALUES_SUM_BUY</vt:lpstr>
      <vt:lpstr>UNITS_CRTRES_VALUES_SUM_SELL</vt:lpstr>
      <vt:lpstr>UNITS_GAS_VALUES_SUM_BUY</vt:lpstr>
      <vt:lpstr>UNITS_GAS_VALUES_SUM_SELL</vt:lpstr>
      <vt:lpstr>UNITS_HDR_VALUES_SUM_BUY</vt:lpstr>
      <vt:lpstr>UNITS_HDR_VALUES_SUM_SELL</vt:lpstr>
      <vt:lpstr>UNITS_IMP_VALUES_SUM_SELL</vt:lpstr>
      <vt:lpstr>UNITS_LIG_VALUES_SUM_BUY</vt:lpstr>
      <vt:lpstr>UNITS_LIG_VALUES_SUM_SELL</vt:lpstr>
      <vt:lpstr>UNITS_NAMES_SUM_BUY</vt:lpstr>
      <vt:lpstr>UNITS_NAMES_SUM_SELL</vt:lpstr>
      <vt:lpstr>UNITS_RES_VALUES_SUM_BUY</vt:lpstr>
      <vt:lpstr>UNITS_RES_VALUES_SUM_SELL</vt:lpstr>
      <vt:lpstr>UNITS_VALUES_SUM_BUY</vt:lpstr>
      <vt:lpstr>UNITS_VALUES_SUM_SELL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MarketOperator1</dc:creator>
  <cp:lastModifiedBy>MarketOperator1</cp:lastModifiedBy>
  <dcterms:created xsi:type="dcterms:W3CDTF">2026-08-22T08:27:42Z</dcterms:created>
  <dcterms:modified xsi:type="dcterms:W3CDTF">2026-08-22T08:27:44Z</dcterms:modified>
</cp:coreProperties>
</file>