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MKT_Coupling!$A$19:$A$23</definedName>
    <definedName name="BRD_EXP_NAMES_SUM_BUY">'SPOT_Summary (BUY)'!$A$35:$A$39</definedName>
    <definedName name="BRD_EXP_NAMES_SUM_BUY_CPL">'SPOT_Summary (BUY)'!$A$43:$A$48</definedName>
    <definedName name="BRD_EXP_VALUES_DAM_CPL">MKT_Coupling!$B$19:$Z$23</definedName>
    <definedName name="BRD_EXP_VALUES_SUM_BUY">'SPOT_Summary (BUY)'!$B$35:$Z$39</definedName>
    <definedName name="BRD_EXP_VALUES_SUM_BUY_CPL">'SPOT_Summary (BUY)'!$B$43:$Z$48</definedName>
    <definedName name="BRD_IMP_NAMES_DAM_CPL">MKT_Coupling!$A$11:$A$15</definedName>
    <definedName name="BRD_IMP_NAMES_SUM_SELL">'SPOT_Summary (SELL)'!$A$35:$A$39</definedName>
    <definedName name="BRD_IMP_NAMES_SUM_SELL_CPL">'SPOT_Summary (SELL)'!$A$43:$A$48</definedName>
    <definedName name="BRD_IMP_VALUES_DAM_CPL">MKT_Coupling!$B$11:$Z$15</definedName>
    <definedName name="BRD_IMP_VALUES_SUM_SELL">'SPOT_Summary (SELL)'!$B$35:$Z$39</definedName>
    <definedName name="BRD_IMP_VALUES_SUM_SELL_CPL">'SPOT_Summary (SELL)'!$B$43:$Z$48</definedName>
    <definedName name="BUY_ORDERS_NAMES_SUM_BUY">'SPOT_Summary (BUY)'!$A$29:$A$31</definedName>
    <definedName name="BUY_ORDERS_VALUES_SUM_BUY">'SPOT_Summary (BUY)'!$B$29:$Z$31</definedName>
    <definedName name="DAM_CPL_PUB_TIME">MKT_Coupling!$V$1</definedName>
    <definedName name="DEM_UNITS_CRT_VALUES_SUM_BUY">'SPOT_Summary (BUY)'!$B$24:$Z$24</definedName>
    <definedName name="DEM_UNITS_CRT_VALUES_SUM_SELL">'SPOT_Summary (SELL)'!$B$24:$Z$24</definedName>
    <definedName name="DEM_UNITS_DRS_VALUES_SUM_BUY">'SPOT_Summary (BUY)'!$B$25:$Z$25</definedName>
    <definedName name="DEM_UNITS_DRS_VALUES_SUM_SELL">'SPOT_Summary (SELL)'!$B$25:$Z$25</definedName>
    <definedName name="DEM_UNITS_HVL_VALUES_SUM_BUY">'SPOT_Summary (BUY)'!$B$19:$Z$19</definedName>
    <definedName name="DEM_UNITS_HVL_VALUES_SUM_SELL">'SPOT_Summary (SELL)'!$B$19:$Z$19</definedName>
    <definedName name="DEM_UNITS_LVL_VALUES_SUM_BUY">'SPOT_Summary (BUY)'!$B$21:$Z$21</definedName>
    <definedName name="DEM_UNITS_LVL_VALUES_SUM_SELL">'SPOT_Summary (SELL)'!$B$21:$Z$21</definedName>
    <definedName name="DEM_UNITS_MVL_VALUES_SUM_BUY">'SPOT_Summary (BUY)'!$B$20:$Z$20</definedName>
    <definedName name="DEM_UNITS_MVL_VALUES_SUM_SELL">'SPOT_Summary (SELL)'!$B$20:$Z$20</definedName>
    <definedName name="DEM_UNITS_PMP_VALUES_SUM_BUY">'SPOT_Summary (BUY)'!$B$22:$Z$22</definedName>
    <definedName name="DEM_UNITS_PMP_VALUES_SUM_SELL">'SPOT_Summary (SELL)'!$B$22:$Z$22</definedName>
    <definedName name="DEM_UNITS_SLL_VALUES_SUM_BUY">'SPOT_Summary (BUY)'!$B$23:$Z$23</definedName>
    <definedName name="DEM_UNITS_SLL_VALUES_SUM_SELL">'SPOT_Summary (SELL)'!$B$23:$Z$23</definedName>
    <definedName name="DEMAND_NAMES_SUM_BUY">'SPOT_Summary (BUY)'!$A$19:$A$25</definedName>
    <definedName name="DEMAND_NAMES_SUM_SELL">'SPOT_Summary (SELL)'!$A$19:$A$25</definedName>
    <definedName name="DEMAND_VALUES_SUM_BUY">'SPOT_Summary (BUY)'!$B$19:$Z$25</definedName>
    <definedName name="DEMAND_VALUES_SUM_SELL">'SPOT_Summary (SELL)'!$B$19:$Z$25</definedName>
    <definedName name="GR_MAINLAND_MCP_DAM_CPL">MKT_Coupling!$B$7:$Z$7</definedName>
    <definedName name="GR_MAINLAND_MCP_SUM_BUY">'SPOT_Summary (BUY)'!$B$7:$Z$7</definedName>
    <definedName name="GR_MAINLAND_MCP_SUM_SELL">'SPOT_Summary (SELL)'!$B$7:$Z$7</definedName>
    <definedName name="MKT_DAM_COUPLING_DELIVERY_DAY">MKT_Coupling!$A$2</definedName>
    <definedName name="MKT_DAM_COUPLING_TITLE">MKT_Coupling!$A$1</definedName>
    <definedName name="MKT_SUM_BUY_DELIVERY_DAY">'SPOT_Summary (BUY)'!$A$2</definedName>
    <definedName name="MKT_SUM_BUY_TITLE">'SPOT_Summary (BUY)'!$A$1</definedName>
    <definedName name="MKT_SUM_SELL_DELIVERY_DAY">'SPOT_Summary (SELL)'!$A$2</definedName>
    <definedName name="MKT_SUM_SELL_TITLE">'SPOT_Summary (SELL)'!$A$1</definedName>
    <definedName name="MTUs_MKT_DAM_COUPLING">MKT_Coupling!$B$2:$Z$2</definedName>
    <definedName name="MTUs_MKT_SUM_BUY">'SPOT_Summary (BUY)'!$B$2:$Z$2</definedName>
    <definedName name="MTUs_MKT_SUM_SELL">'SPOT_Summary (SELL)'!$B$2:$Z$2</definedName>
    <definedName name="NET_POSITION_GR_MAINLAND_DAM_CPL">MKT_Coupling!$B$4:$Z$4</definedName>
    <definedName name="_xlnm.Print_Area" localSheetId="2">MKT_Coupling!$A$1:$AA$24</definedName>
    <definedName name="_xlnm.Print_Area" localSheetId="1">'SPOT_Summary (BUY)'!$A$1:$AA$52</definedName>
    <definedName name="_xlnm.Print_Area" localSheetId="0">'SPOT_Summary (SELL)'!$A$1:$AA$52</definedName>
    <definedName name="SELL_ORDERS_NAMES_SUM_SELL">'SPOT_Summary (SELL)'!$A$29:$A$31</definedName>
    <definedName name="SELL_ORDERS_VALUES_SUM_SELL">'SPOT_Summary (SELL)'!$B$29:$Z$31</definedName>
    <definedName name="TOT_DEMAND_GR_MAINLAND_SUM_BUY">'SPOT_Summary (BUY)'!$B$4:$Z$4</definedName>
    <definedName name="TOT_SUM_BUY_PUB_TIME">'SPOT_Summary (BUY)'!$V$1</definedName>
    <definedName name="TOT_SUM_SELL_PUB_TIME">'SPOT_Summary (SELL)'!$V$1</definedName>
    <definedName name="TOT_SUPPLY_GR_MAINLAND_SUM_SELL">'SPOT_Summary (SELL)'!$B$4:$Z$4</definedName>
    <definedName name="UNITS_CRT_VALUES_SUM_BUY">'SPOT_Summary (BUY)'!$B$11:$Z$11</definedName>
    <definedName name="UNITS_CRT_VALUES_SUM_SELL">'SPOT_Summary (SELL)'!$B$11:$Z$11</definedName>
    <definedName name="UNITS_CRTRES_VALUES_SUM_BUY">'SPOT_Summary (BUY)'!$B$15:$Z$15</definedName>
    <definedName name="UNITS_CRTRES_VALUES_SUM_SELL">'SPOT_Summary (SELL)'!$B$15:$Z$15</definedName>
    <definedName name="UNITS_GAS_VALUES_SUM_BUY">'SPOT_Summary (BUY)'!$B$12:$Z$12</definedName>
    <definedName name="UNITS_GAS_VALUES_SUM_SELL">'SPOT_Summary (SELL)'!$B$12:$Z$12</definedName>
    <definedName name="UNITS_HDR_VALUES_SUM_BUY">'SPOT_Summary (BUY)'!$B$13:$Z$13</definedName>
    <definedName name="UNITS_HDR_VALUES_SUM_SELL">'SPOT_Summary (SELL)'!$B$13:$Z$13</definedName>
    <definedName name="UNITS_IMP_VALUES_SUM_SELL">'SPOT_Summary (SELL)'!$B$40:$Z$40</definedName>
    <definedName name="UNITS_LIG_VALUES_SUM_BUY">'SPOT_Summary (BUY)'!$B$10:$Z$10</definedName>
    <definedName name="UNITS_LIG_VALUES_SUM_SELL">'SPOT_Summary (SELL)'!$B$10:$Z$10</definedName>
    <definedName name="UNITS_NAMES_SUM_BUY">'SPOT_Summary (BUY)'!$A$10:$A$15</definedName>
    <definedName name="UNITS_NAMES_SUM_SELL">'SPOT_Summary (SELL)'!$A$10:$A$15</definedName>
    <definedName name="UNITS_RES_VALUES_SUM_BUY">'SPOT_Summary (BUY)'!$B$14:$Z$14</definedName>
    <definedName name="UNITS_RES_VALUES_SUM_SELL">'SPOT_Summary (SELL)'!$B$14:$Z$14</definedName>
    <definedName name="UNITS_VALUES_SUM_BUY">'SPOT_Summary (BUY)'!$B$10:$Z$15</definedName>
    <definedName name="UNITS_VALUES_SUM_SELL">'SPOT_Summary (SELL)'!$B$10:$Z$15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Z24" i="6" l="1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E24" i="6"/>
  <c r="D24" i="6"/>
  <c r="C24" i="6"/>
  <c r="B24" i="6"/>
  <c r="AA24" i="6" s="1"/>
  <c r="AA23" i="6"/>
  <c r="AA22" i="6"/>
  <c r="AA21" i="6"/>
  <c r="AA20" i="6"/>
  <c r="AA19" i="6"/>
  <c r="Z16" i="6"/>
  <c r="Y16" i="6"/>
  <c r="X16" i="6"/>
  <c r="W16" i="6"/>
  <c r="V16" i="6"/>
  <c r="U16" i="6"/>
  <c r="T16" i="6"/>
  <c r="S16" i="6"/>
  <c r="R16" i="6"/>
  <c r="Q16" i="6"/>
  <c r="P16" i="6"/>
  <c r="O16" i="6"/>
  <c r="N16" i="6"/>
  <c r="M16" i="6"/>
  <c r="L16" i="6"/>
  <c r="K16" i="6"/>
  <c r="J16" i="6"/>
  <c r="I16" i="6"/>
  <c r="H16" i="6"/>
  <c r="G16" i="6"/>
  <c r="F16" i="6"/>
  <c r="E16" i="6"/>
  <c r="D16" i="6"/>
  <c r="C16" i="6"/>
  <c r="B16" i="6"/>
  <c r="AA16" i="6" s="1"/>
  <c r="AA15" i="6"/>
  <c r="AA14" i="6"/>
  <c r="AA13" i="6"/>
  <c r="AA12" i="6"/>
  <c r="AA11" i="6"/>
  <c r="AA7" i="6"/>
  <c r="AA4" i="6"/>
  <c r="Z52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Z49" i="5"/>
  <c r="Y49" i="5"/>
  <c r="X49" i="5"/>
  <c r="W49" i="5"/>
  <c r="V49" i="5"/>
  <c r="U49" i="5"/>
  <c r="T49" i="5"/>
  <c r="S49" i="5"/>
  <c r="R49" i="5"/>
  <c r="Q49" i="5"/>
  <c r="P49" i="5"/>
  <c r="O49" i="5"/>
  <c r="N49" i="5"/>
  <c r="M49" i="5"/>
  <c r="L49" i="5"/>
  <c r="K49" i="5"/>
  <c r="J49" i="5"/>
  <c r="I49" i="5"/>
  <c r="H49" i="5"/>
  <c r="G49" i="5"/>
  <c r="F49" i="5"/>
  <c r="E49" i="5"/>
  <c r="D49" i="5"/>
  <c r="C49" i="5"/>
  <c r="B49" i="5"/>
  <c r="AA49" i="5" s="1"/>
  <c r="AA48" i="5"/>
  <c r="AA47" i="5"/>
  <c r="AA46" i="5"/>
  <c r="AA45" i="5"/>
  <c r="AA44" i="5"/>
  <c r="AA43" i="5"/>
  <c r="Z40" i="5"/>
  <c r="Y40" i="5"/>
  <c r="X40" i="5"/>
  <c r="W40" i="5"/>
  <c r="V40" i="5"/>
  <c r="U40" i="5"/>
  <c r="T40" i="5"/>
  <c r="S40" i="5"/>
  <c r="R40" i="5"/>
  <c r="Q40" i="5"/>
  <c r="P40" i="5"/>
  <c r="O40" i="5"/>
  <c r="N40" i="5"/>
  <c r="M40" i="5"/>
  <c r="L40" i="5"/>
  <c r="K40" i="5"/>
  <c r="J40" i="5"/>
  <c r="I40" i="5"/>
  <c r="H40" i="5"/>
  <c r="G40" i="5"/>
  <c r="F40" i="5"/>
  <c r="E40" i="5"/>
  <c r="D40" i="5"/>
  <c r="C40" i="5"/>
  <c r="B40" i="5"/>
  <c r="AA40" i="5" s="1"/>
  <c r="AA39" i="5"/>
  <c r="AA38" i="5"/>
  <c r="AA37" i="5"/>
  <c r="AA36" i="5"/>
  <c r="AA35" i="5"/>
  <c r="Z32" i="5"/>
  <c r="Y32" i="5"/>
  <c r="X32" i="5"/>
  <c r="W32" i="5"/>
  <c r="V32" i="5"/>
  <c r="U32" i="5"/>
  <c r="T32" i="5"/>
  <c r="S32" i="5"/>
  <c r="R32" i="5"/>
  <c r="Q32" i="5"/>
  <c r="P32" i="5"/>
  <c r="O32" i="5"/>
  <c r="N32" i="5"/>
  <c r="M32" i="5"/>
  <c r="L32" i="5"/>
  <c r="K32" i="5"/>
  <c r="J32" i="5"/>
  <c r="I32" i="5"/>
  <c r="H32" i="5"/>
  <c r="G32" i="5"/>
  <c r="F32" i="5"/>
  <c r="E32" i="5"/>
  <c r="D32" i="5"/>
  <c r="C32" i="5"/>
  <c r="B32" i="5"/>
  <c r="AA31" i="5"/>
  <c r="AA30" i="5"/>
  <c r="AA29" i="5"/>
  <c r="AA32" i="5" s="1"/>
  <c r="Z26" i="5"/>
  <c r="Y26" i="5"/>
  <c r="Y52" i="5" s="1"/>
  <c r="X26" i="5"/>
  <c r="X52" i="5" s="1"/>
  <c r="W26" i="5"/>
  <c r="W52" i="5" s="1"/>
  <c r="V26" i="5"/>
  <c r="V52" i="5" s="1"/>
  <c r="U26" i="5"/>
  <c r="U52" i="5" s="1"/>
  <c r="T26" i="5"/>
  <c r="T52" i="5" s="1"/>
  <c r="S26" i="5"/>
  <c r="S52" i="5" s="1"/>
  <c r="R26" i="5"/>
  <c r="R52" i="5" s="1"/>
  <c r="Q26" i="5"/>
  <c r="Q52" i="5" s="1"/>
  <c r="P26" i="5"/>
  <c r="P52" i="5" s="1"/>
  <c r="O26" i="5"/>
  <c r="O52" i="5" s="1"/>
  <c r="N26" i="5"/>
  <c r="N52" i="5" s="1"/>
  <c r="M26" i="5"/>
  <c r="M52" i="5" s="1"/>
  <c r="L26" i="5"/>
  <c r="L52" i="5" s="1"/>
  <c r="K26" i="5"/>
  <c r="K52" i="5" s="1"/>
  <c r="J26" i="5"/>
  <c r="J52" i="5" s="1"/>
  <c r="I26" i="5"/>
  <c r="I52" i="5" s="1"/>
  <c r="H26" i="5"/>
  <c r="H52" i="5" s="1"/>
  <c r="G26" i="5"/>
  <c r="G52" i="5" s="1"/>
  <c r="F26" i="5"/>
  <c r="F52" i="5" s="1"/>
  <c r="E26" i="5"/>
  <c r="E52" i="5" s="1"/>
  <c r="D26" i="5"/>
  <c r="D52" i="5" s="1"/>
  <c r="C26" i="5"/>
  <c r="C52" i="5" s="1"/>
  <c r="B26" i="5"/>
  <c r="B52" i="5" s="1"/>
  <c r="AA25" i="5"/>
  <c r="AA24" i="5"/>
  <c r="AA23" i="5"/>
  <c r="AA22" i="5"/>
  <c r="AA21" i="5"/>
  <c r="AA20" i="5"/>
  <c r="AA19" i="5"/>
  <c r="AA26" i="5" s="1"/>
  <c r="Z16" i="5"/>
  <c r="Y16" i="5"/>
  <c r="X16" i="5"/>
  <c r="W16" i="5"/>
  <c r="V16" i="5"/>
  <c r="U16" i="5"/>
  <c r="T16" i="5"/>
  <c r="S16" i="5"/>
  <c r="R16" i="5"/>
  <c r="Q16" i="5"/>
  <c r="P16" i="5"/>
  <c r="O16" i="5"/>
  <c r="N16" i="5"/>
  <c r="M16" i="5"/>
  <c r="L16" i="5"/>
  <c r="K16" i="5"/>
  <c r="J16" i="5"/>
  <c r="I16" i="5"/>
  <c r="H16" i="5"/>
  <c r="G16" i="5"/>
  <c r="F16" i="5"/>
  <c r="E16" i="5"/>
  <c r="D16" i="5"/>
  <c r="C16" i="5"/>
  <c r="B16" i="5"/>
  <c r="AA15" i="5"/>
  <c r="AA14" i="5"/>
  <c r="AA13" i="5"/>
  <c r="AA12" i="5"/>
  <c r="AA11" i="5"/>
  <c r="AA10" i="5"/>
  <c r="AA16" i="5" s="1"/>
  <c r="AA7" i="5"/>
  <c r="AA4" i="5"/>
  <c r="Z52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Z49" i="4"/>
  <c r="Y49" i="4"/>
  <c r="X49" i="4"/>
  <c r="W49" i="4"/>
  <c r="V49" i="4"/>
  <c r="U49" i="4"/>
  <c r="T49" i="4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AA49" i="4" s="1"/>
  <c r="AA48" i="4"/>
  <c r="AA47" i="4"/>
  <c r="AA46" i="4"/>
  <c r="AA45" i="4"/>
  <c r="AA44" i="4"/>
  <c r="AA43" i="4"/>
  <c r="Z40" i="4"/>
  <c r="Y40" i="4"/>
  <c r="X40" i="4"/>
  <c r="W40" i="4"/>
  <c r="V40" i="4"/>
  <c r="U40" i="4"/>
  <c r="T40" i="4"/>
  <c r="S40" i="4"/>
  <c r="R40" i="4"/>
  <c r="Q40" i="4"/>
  <c r="P40" i="4"/>
  <c r="O40" i="4"/>
  <c r="N40" i="4"/>
  <c r="M40" i="4"/>
  <c r="L40" i="4"/>
  <c r="K40" i="4"/>
  <c r="J40" i="4"/>
  <c r="I40" i="4"/>
  <c r="H40" i="4"/>
  <c r="G40" i="4"/>
  <c r="F40" i="4"/>
  <c r="E40" i="4"/>
  <c r="D40" i="4"/>
  <c r="C40" i="4"/>
  <c r="B40" i="4"/>
  <c r="AA40" i="4" s="1"/>
  <c r="AA39" i="4"/>
  <c r="AA38" i="4"/>
  <c r="AA37" i="4"/>
  <c r="AA36" i="4"/>
  <c r="AA35" i="4"/>
  <c r="Z32" i="4"/>
  <c r="Y32" i="4"/>
  <c r="X32" i="4"/>
  <c r="W32" i="4"/>
  <c r="V32" i="4"/>
  <c r="U32" i="4"/>
  <c r="T32" i="4"/>
  <c r="S32" i="4"/>
  <c r="R32" i="4"/>
  <c r="Q32" i="4"/>
  <c r="P32" i="4"/>
  <c r="O32" i="4"/>
  <c r="N32" i="4"/>
  <c r="M32" i="4"/>
  <c r="L32" i="4"/>
  <c r="K32" i="4"/>
  <c r="J32" i="4"/>
  <c r="I32" i="4"/>
  <c r="H32" i="4"/>
  <c r="G32" i="4"/>
  <c r="F32" i="4"/>
  <c r="E32" i="4"/>
  <c r="D32" i="4"/>
  <c r="C32" i="4"/>
  <c r="B32" i="4"/>
  <c r="AA31" i="4"/>
  <c r="AA30" i="4"/>
  <c r="AA29" i="4"/>
  <c r="AA32" i="4" s="1"/>
  <c r="Z26" i="4"/>
  <c r="Y26" i="4"/>
  <c r="X26" i="4"/>
  <c r="W26" i="4"/>
  <c r="V26" i="4"/>
  <c r="U26" i="4"/>
  <c r="T26" i="4"/>
  <c r="S26" i="4"/>
  <c r="R26" i="4"/>
  <c r="Q26" i="4"/>
  <c r="P26" i="4"/>
  <c r="O26" i="4"/>
  <c r="N26" i="4"/>
  <c r="M26" i="4"/>
  <c r="L26" i="4"/>
  <c r="K26" i="4"/>
  <c r="J26" i="4"/>
  <c r="I26" i="4"/>
  <c r="H26" i="4"/>
  <c r="G26" i="4"/>
  <c r="F26" i="4"/>
  <c r="E26" i="4"/>
  <c r="D26" i="4"/>
  <c r="C26" i="4"/>
  <c r="B26" i="4"/>
  <c r="AA25" i="4"/>
  <c r="AA24" i="4"/>
  <c r="AA23" i="4"/>
  <c r="AA22" i="4"/>
  <c r="AA21" i="4"/>
  <c r="AA20" i="4"/>
  <c r="AA19" i="4"/>
  <c r="AA26" i="4" s="1"/>
  <c r="Z16" i="4"/>
  <c r="Y16" i="4"/>
  <c r="Y52" i="4" s="1"/>
  <c r="X16" i="4"/>
  <c r="X52" i="4" s="1"/>
  <c r="W16" i="4"/>
  <c r="W52" i="4" s="1"/>
  <c r="V16" i="4"/>
  <c r="V52" i="4" s="1"/>
  <c r="U16" i="4"/>
  <c r="U52" i="4" s="1"/>
  <c r="T16" i="4"/>
  <c r="T52" i="4" s="1"/>
  <c r="S16" i="4"/>
  <c r="S52" i="4" s="1"/>
  <c r="R16" i="4"/>
  <c r="R52" i="4" s="1"/>
  <c r="Q16" i="4"/>
  <c r="Q52" i="4" s="1"/>
  <c r="P16" i="4"/>
  <c r="P52" i="4" s="1"/>
  <c r="O16" i="4"/>
  <c r="O52" i="4" s="1"/>
  <c r="N16" i="4"/>
  <c r="N52" i="4" s="1"/>
  <c r="M16" i="4"/>
  <c r="M52" i="4" s="1"/>
  <c r="L16" i="4"/>
  <c r="L52" i="4" s="1"/>
  <c r="K16" i="4"/>
  <c r="K52" i="4" s="1"/>
  <c r="J16" i="4"/>
  <c r="J52" i="4" s="1"/>
  <c r="I16" i="4"/>
  <c r="I52" i="4" s="1"/>
  <c r="H16" i="4"/>
  <c r="H52" i="4" s="1"/>
  <c r="G16" i="4"/>
  <c r="G52" i="4" s="1"/>
  <c r="F16" i="4"/>
  <c r="F52" i="4" s="1"/>
  <c r="E16" i="4"/>
  <c r="E52" i="4" s="1"/>
  <c r="D16" i="4"/>
  <c r="D52" i="4" s="1"/>
  <c r="C16" i="4"/>
  <c r="C52" i="4" s="1"/>
  <c r="B16" i="4"/>
  <c r="B52" i="4" s="1"/>
  <c r="AA15" i="4"/>
  <c r="AA14" i="4"/>
  <c r="AA13" i="4"/>
  <c r="AA12" i="4"/>
  <c r="AA11" i="4"/>
  <c r="AA10" i="4"/>
  <c r="AA16" i="4" s="1"/>
  <c r="AA7" i="4"/>
  <c r="AA4" i="4"/>
  <c r="AA52" i="5" l="1"/>
  <c r="AA52" i="4"/>
</calcChain>
</file>

<file path=xl/sharedStrings.xml><?xml version="1.0" encoding="utf-8"?>
<sst xmlns="http://schemas.openxmlformats.org/spreadsheetml/2006/main" count="119" uniqueCount="54">
  <si>
    <t>Publication on: 14/09/2025 23:34:23</t>
  </si>
  <si>
    <t>TOTAL</t>
  </si>
  <si>
    <t>Total SELL Trades</t>
  </si>
  <si>
    <t>Greece Mainland</t>
  </si>
  <si>
    <t>Market Clearing Price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</si>
  <si>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</si>
  <si>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</si>
  <si>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</si>
  <si>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</si>
  <si>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</si>
  <si>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</si>
  <si>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</si>
  <si>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</si>
  <si>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</si>
  <si>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</si>
  <si>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</si>
  <si>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</si>
  <si>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</si>
  <si>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</si>
  <si>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</si>
  <si>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</si>
  <si>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</si>
  <si>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</si>
  <si>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</si>
  <si>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</si>
  <si>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</si>
  <si>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</si>
  <si>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</si>
  <si>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</si>
  <si>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</si>
  <si>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</si>
  <si>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</si>
  <si>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</si>
  <si>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</si>
  <si>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</si>
  <si>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</si>
  <si>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</si>
  <si>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</si>
  <si>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</si>
  <si>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</si>
  <si>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</si>
  <si>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</si>
  <si>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</si>
  <si>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</si>
  <si>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</si>
  <si>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</si>
  <si>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</si>
  <si>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</si>
  <si>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</si>
  <si>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</si>
  <si>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</si>
  <si>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</si>
  <si>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'2' Market</t>
  </si>
  <si>
    <t>IDA '2'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</si>
</sst>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164" formatCode="[$-409]dddd\,\ dd\ mmmm\,\ yyyy"/>
    <numFmt numFmtId="165" formatCode="00"/>
    <numFmt numFmtId="166" formatCode="#,##0.000"/>
    <numFmt numFmtId="167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7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3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40">
    <xf numFmtId="0" fontId="0" fillId="0" borderId="0" xfId="0"/>
    <xf numFmtId="0" fontId="2" fillId="0" borderId="0" xfId="1" applyFont="1" applyAlignment="1">
      <alignment horizontal="left" vertical="center" indent="1"/>
    </xf>
    <xf numFmtId="0" fontId="3" fillId="0" borderId="0" xfId="1" applyFont="1" applyAlignment="1">
      <alignment vertical="center"/>
    </xf>
    <xf numFmtId="0" fontId="4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 shrinkToFit="1"/>
    </xf>
    <xf numFmtId="0" fontId="5" fillId="0" borderId="0" xfId="1" applyFont="1"/>
    <xf numFmtId="164" fontId="6" fillId="2" borderId="2" xfId="1" applyNumberFormat="1" applyFont="1" applyFill="1" applyBorder="1" applyAlignment="1" applyProtection="1">
      <alignment horizontal="left" vertical="center" indent="1" shrinkToFit="1"/>
      <protection locked="0"/>
    </xf>
    <xf numFmtId="165" fontId="7" fillId="2" borderId="3" xfId="1" applyNumberFormat="1" applyFont="1" applyFill="1" applyBorder="1" applyAlignment="1" applyProtection="1">
      <alignment horizontal="center" vertical="center"/>
      <protection hidden="1"/>
    </xf>
    <xf numFmtId="165" fontId="7" fillId="2" borderId="4" xfId="1" applyNumberFormat="1" applyFont="1" applyFill="1" applyBorder="1" applyAlignment="1" applyProtection="1">
      <alignment horizontal="center" vertical="center"/>
      <protection hidden="1"/>
    </xf>
    <xf numFmtId="165" fontId="7" fillId="2" borderId="5" xfId="1" applyNumberFormat="1" applyFont="1" applyFill="1" applyBorder="1" applyAlignment="1" applyProtection="1">
      <alignment horizontal="center" vertical="center"/>
      <protection hidden="1"/>
    </xf>
    <xf numFmtId="165" fontId="7" fillId="2" borderId="6" xfId="1" applyNumberFormat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center" vertical="center"/>
      <protection hidden="1"/>
    </xf>
    <xf numFmtId="0" fontId="7" fillId="2" borderId="2" xfId="1" applyFont="1" applyFill="1" applyBorder="1" applyAlignment="1" applyProtection="1">
      <alignment horizontal="left" vertical="center" indent="1"/>
      <protection hidden="1"/>
    </xf>
    <xf numFmtId="166" fontId="8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8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0" xfId="1" applyFont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 applyProtection="1">
      <alignment horizontal="right" vertical="center" shrinkToFit="1"/>
      <protection locked="0" hidden="1"/>
    </xf>
    <xf numFmtId="0" fontId="9" fillId="0" borderId="12" xfId="1" applyFont="1" applyBorder="1" applyAlignment="1" applyProtection="1">
      <alignment horizontal="right" vertical="center" shrinkToFit="1"/>
      <protection locked="0"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166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left" vertical="center" indent="1"/>
      <protection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0" fontId="9" fillId="0" borderId="17" xfId="1" applyFont="1" applyBorder="1" applyAlignment="1" applyProtection="1">
      <alignment horizontal="right" vertical="center" shrinkToFit="1"/>
      <protection locked="0" hidden="1"/>
    </xf>
    <xf numFmtId="0" fontId="9" fillId="0" borderId="18" xfId="1" applyFont="1" applyBorder="1" applyAlignment="1" applyProtection="1">
      <alignment horizontal="right" vertical="center" shrinkToFit="1"/>
      <protection hidden="1"/>
    </xf>
    <xf numFmtId="0" fontId="10" fillId="0" borderId="10" xfId="1" applyFont="1" applyBorder="1" applyAlignment="1" applyProtection="1">
      <alignment horizontal="left" vertical="center" indent="1" shrinkToFit="1"/>
      <protection hidden="1"/>
    </xf>
    <xf numFmtId="2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0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left" vertical="center" indent="1" shrinkToFit="1"/>
      <protection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20" xfId="1" applyNumberFormat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0" fontId="7" fillId="4" borderId="2" xfId="1" applyFont="1" applyFill="1" applyBorder="1" applyAlignment="1" applyProtection="1">
      <alignment horizontal="left" vertical="center"/>
      <protection hidden="1"/>
    </xf>
    <xf numFmtId="165" fontId="7" fillId="0" borderId="7" xfId="1" applyNumberFormat="1" applyFont="1" applyBorder="1" applyAlignment="1" applyProtection="1">
      <alignment horizontal="center" vertical="center"/>
      <protection hidden="1"/>
    </xf>
    <xf numFmtId="165" fontId="7" fillId="0" borderId="8" xfId="1" applyNumberFormat="1" applyFont="1" applyBorder="1" applyAlignment="1" applyProtection="1">
      <alignment horizontal="center" vertical="center"/>
      <protection hidden="1"/>
    </xf>
    <xf numFmtId="165" fontId="7" fillId="0" borderId="9" xfId="1" applyNumberFormat="1" applyFont="1" applyBorder="1" applyAlignment="1" applyProtection="1">
      <alignment horizontal="center" vertical="center"/>
      <protection hidden="1"/>
    </xf>
    <xf numFmtId="0" fontId="11" fillId="0" borderId="10" xfId="1" applyFont="1" applyBorder="1" applyAlignment="1" applyProtection="1">
      <alignment horizontal="left" vertical="center" indent="1" shrinkToFit="1"/>
      <protection hidden="1"/>
    </xf>
    <xf numFmtId="0" fontId="9" fillId="0" borderId="11" xfId="1" applyFont="1" applyBorder="1" applyAlignment="1" applyProtection="1">
      <alignment horizontal="right" vertical="center" shrinkToFit="1"/>
      <protection hidden="1"/>
    </xf>
    <xf numFmtId="0" fontId="9" fillId="0" borderId="12" xfId="1" applyFont="1" applyBorder="1" applyAlignment="1" applyProtection="1">
      <alignment horizontal="right" vertical="center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166" fontId="9" fillId="0" borderId="10" xfId="1" applyNumberFormat="1" applyFont="1" applyBorder="1" applyAlignment="1" applyProtection="1">
      <alignment horizontal="right" vertical="center" shrinkToFit="1"/>
      <protection hidden="1"/>
    </xf>
    <xf numFmtId="0" fontId="11" fillId="0" borderId="22" xfId="1" applyFont="1" applyBorder="1" applyAlignment="1" applyProtection="1">
      <alignment horizontal="left" vertical="center" indent="1" shrinkToFit="1"/>
      <protection hidden="1"/>
    </xf>
    <xf numFmtId="0" fontId="9" fillId="0" borderId="23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6" fontId="9" fillId="0" borderId="22" xfId="1" applyNumberFormat="1" applyFont="1" applyBorder="1" applyAlignment="1" applyProtection="1">
      <alignment horizontal="right" vertical="center" shrinkToFit="1"/>
      <protection hidden="1"/>
    </xf>
    <xf numFmtId="0" fontId="11" fillId="0" borderId="26" xfId="1" applyFont="1" applyBorder="1" applyAlignment="1" applyProtection="1">
      <alignment horizontal="left" vertical="center" indent="1" shrinkToFit="1"/>
      <protection hidden="1"/>
    </xf>
    <xf numFmtId="0" fontId="9" fillId="0" borderId="27" xfId="1" applyFont="1" applyBorder="1" applyAlignment="1" applyProtection="1">
      <alignment horizontal="right" vertical="center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166" fontId="9" fillId="0" borderId="26" xfId="1" applyNumberFormat="1" applyFont="1" applyBorder="1" applyAlignment="1" applyProtection="1">
      <alignment horizontal="right" vertical="center" shrinkToFit="1"/>
      <protection hidden="1"/>
    </xf>
    <xf numFmtId="0" fontId="11" fillId="0" borderId="19" xfId="1" applyFont="1" applyBorder="1" applyAlignment="1" applyProtection="1">
      <alignment horizontal="left" vertical="center" indent="1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0" fontId="9" fillId="0" borderId="20" xfId="1" applyFont="1" applyBorder="1" applyAlignment="1" applyProtection="1">
      <alignment horizontal="right" vertical="center" shrinkToFit="1"/>
      <protection hidden="1"/>
    </xf>
    <xf numFmtId="166" fontId="9" fillId="0" borderId="19" xfId="1" applyNumberFormat="1" applyFont="1" applyBorder="1" applyAlignment="1" applyProtection="1">
      <alignment horizontal="right" vertical="center" shrinkToFit="1"/>
      <protection hidden="1"/>
    </xf>
    <xf numFmtId="0" fontId="7" fillId="3" borderId="21" xfId="1" applyFont="1" applyFill="1" applyBorder="1" applyAlignment="1" applyProtection="1">
      <alignment horizontal="left" vertical="center" indent="1" shrinkToFit="1"/>
      <protection hidden="1"/>
    </xf>
    <xf numFmtId="167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21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2" xfId="1" applyFont="1" applyBorder="1" applyAlignment="1" applyProtection="1">
      <alignment horizontal="left" vertical="center" indent="1" shrinkToFit="1"/>
      <protection hidden="1"/>
    </xf>
    <xf numFmtId="166" fontId="13" fillId="0" borderId="7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6" fontId="13" fillId="0" borderId="9" xfId="1" applyNumberFormat="1" applyFont="1" applyBorder="1" applyAlignment="1" applyProtection="1">
      <alignment horizontal="center" vertical="center" shrinkToFit="1"/>
      <protection locked="0" hidden="1"/>
    </xf>
    <xf numFmtId="0" fontId="7" fillId="2" borderId="2" xfId="1" applyFont="1" applyFill="1" applyBorder="1" applyAlignment="1" applyProtection="1">
      <alignment horizontal="left" vertical="center"/>
      <protection hidden="1"/>
    </xf>
    <xf numFmtId="0" fontId="9" fillId="5" borderId="10" xfId="1" applyFont="1" applyFill="1" applyBorder="1" applyAlignment="1" applyProtection="1">
      <alignment horizontal="left" vertical="center" indent="1"/>
      <protection hidden="1"/>
    </xf>
    <xf numFmtId="0" fontId="9" fillId="0" borderId="11" xfId="1" applyFont="1" applyBorder="1" applyAlignment="1">
      <alignment horizontal="right" vertical="center"/>
    </xf>
    <xf numFmtId="0" fontId="9" fillId="0" borderId="12" xfId="1" applyFont="1" applyBorder="1" applyAlignment="1">
      <alignment horizontal="right" vertical="center"/>
    </xf>
    <xf numFmtId="0" fontId="9" fillId="0" borderId="13" xfId="1" applyFont="1" applyBorder="1" applyAlignment="1">
      <alignment horizontal="right" vertical="center"/>
    </xf>
    <xf numFmtId="166" fontId="9" fillId="5" borderId="10" xfId="1" applyNumberFormat="1" applyFont="1" applyFill="1" applyBorder="1" applyAlignment="1">
      <alignment horizontal="right" vertical="center"/>
    </xf>
    <xf numFmtId="0" fontId="9" fillId="6" borderId="22" xfId="1" applyFont="1" applyFill="1" applyBorder="1" applyAlignment="1" applyProtection="1">
      <alignment horizontal="left" vertical="center" indent="1"/>
      <protection hidden="1"/>
    </xf>
    <xf numFmtId="0" fontId="9" fillId="0" borderId="27" xfId="1" applyFont="1" applyBorder="1" applyAlignment="1">
      <alignment horizontal="right" vertical="center"/>
    </xf>
    <xf numFmtId="0" fontId="9" fillId="0" borderId="28" xfId="1" applyFont="1" applyBorder="1" applyAlignment="1">
      <alignment horizontal="right" vertical="center"/>
    </xf>
    <xf numFmtId="0" fontId="9" fillId="0" borderId="29" xfId="1" applyFont="1" applyBorder="1" applyAlignment="1">
      <alignment horizontal="right" vertical="center"/>
    </xf>
    <xf numFmtId="166" fontId="9" fillId="5" borderId="26" xfId="1" applyNumberFormat="1" applyFont="1" applyFill="1" applyBorder="1" applyAlignment="1">
      <alignment horizontal="right" vertical="center"/>
    </xf>
    <xf numFmtId="0" fontId="9" fillId="0" borderId="30" xfId="1" applyFont="1" applyBorder="1" applyAlignment="1">
      <alignment horizontal="right" vertical="center"/>
    </xf>
    <xf numFmtId="0" fontId="9" fillId="0" borderId="31" xfId="1" applyFont="1" applyBorder="1" applyAlignment="1">
      <alignment horizontal="right" vertical="center"/>
    </xf>
    <xf numFmtId="0" fontId="9" fillId="6" borderId="14" xfId="1" applyFont="1" applyFill="1" applyBorder="1" applyAlignment="1" applyProtection="1">
      <alignment horizontal="left" vertical="center" indent="1"/>
      <protection hidden="1"/>
    </xf>
    <xf numFmtId="0" fontId="9" fillId="0" borderId="20" xfId="1" applyFont="1" applyBorder="1" applyAlignment="1">
      <alignment horizontal="right" vertical="center"/>
    </xf>
    <xf numFmtId="166" fontId="9" fillId="5" borderId="19" xfId="1" applyNumberFormat="1" applyFont="1" applyFill="1" applyBorder="1" applyAlignment="1">
      <alignment horizontal="right" vertical="center"/>
    </xf>
    <xf numFmtId="0" fontId="9" fillId="0" borderId="26" xfId="1" applyFont="1" applyBorder="1" applyAlignment="1" applyProtection="1">
      <alignment horizontal="left" vertical="center" indent="1"/>
      <protection hidden="1"/>
    </xf>
    <xf numFmtId="0" fontId="7" fillId="3" borderId="18" xfId="1" applyFont="1" applyFill="1" applyBorder="1" applyAlignment="1" applyProtection="1">
      <alignment horizontal="left" vertical="center" indent="1" shrinkToFit="1"/>
      <protection hidden="1"/>
    </xf>
    <xf numFmtId="167" fontId="8" fillId="3" borderId="33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4" xfId="1" applyNumberFormat="1" applyFont="1" applyFill="1" applyBorder="1" applyAlignment="1" applyProtection="1">
      <alignment horizontal="right" vertical="center" shrinkToFit="1"/>
      <protection hidden="1"/>
    </xf>
    <xf numFmtId="167" fontId="8" fillId="3" borderId="3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8" xfId="1" applyNumberFormat="1" applyFont="1" applyFill="1" applyBorder="1" applyAlignment="1" applyProtection="1">
      <alignment horizontal="right" vertical="center" shrinkToFit="1"/>
      <protection hidden="1"/>
    </xf>
    <xf numFmtId="165" fontId="7" fillId="0" borderId="36" xfId="1" applyNumberFormat="1" applyFont="1" applyBorder="1" applyAlignment="1" applyProtection="1">
      <alignment horizontal="center" vertical="center"/>
      <protection hidden="1"/>
    </xf>
    <xf numFmtId="165" fontId="7" fillId="0" borderId="37" xfId="1" applyNumberFormat="1" applyFont="1" applyBorder="1" applyAlignment="1" applyProtection="1">
      <alignment horizontal="center" vertical="center"/>
      <protection hidden="1"/>
    </xf>
    <xf numFmtId="165" fontId="7" fillId="0" borderId="38" xfId="1" applyNumberFormat="1" applyFont="1" applyBorder="1" applyAlignment="1" applyProtection="1">
      <alignment horizontal="center" vertical="center"/>
      <protection hidden="1"/>
    </xf>
    <xf numFmtId="0" fontId="9" fillId="5" borderId="11" xfId="1" applyFont="1" applyFill="1" applyBorder="1" applyAlignment="1">
      <alignment horizontal="right" vertical="center"/>
    </xf>
    <xf numFmtId="0" fontId="9" fillId="5" borderId="39" xfId="1" applyFont="1" applyFill="1" applyBorder="1" applyAlignment="1">
      <alignment horizontal="right" vertical="center"/>
    </xf>
    <xf numFmtId="0" fontId="9" fillId="5" borderId="13" xfId="1" applyFont="1" applyFill="1" applyBorder="1" applyAlignment="1">
      <alignment horizontal="right" vertical="center"/>
    </xf>
    <xf numFmtId="0" fontId="9" fillId="5" borderId="26" xfId="1" applyFont="1" applyFill="1" applyBorder="1" applyAlignment="1" applyProtection="1">
      <alignment horizontal="left" vertical="center" indent="1"/>
      <protection hidden="1"/>
    </xf>
    <xf numFmtId="0" fontId="9" fillId="5" borderId="27" xfId="1" applyFont="1" applyFill="1" applyBorder="1" applyAlignment="1">
      <alignment horizontal="right" vertical="center"/>
    </xf>
    <xf numFmtId="0" fontId="9" fillId="5" borderId="28" xfId="1" applyFont="1" applyFill="1" applyBorder="1" applyAlignment="1">
      <alignment horizontal="right" vertical="center"/>
    </xf>
    <xf numFmtId="0" fontId="9" fillId="5" borderId="29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6" fontId="8" fillId="0" borderId="0" xfId="1" applyNumberFormat="1" applyFont="1" applyAlignment="1" applyProtection="1">
      <alignment horizontal="right" vertical="center" shrinkToFit="1"/>
      <protection hidden="1"/>
    </xf>
    <xf numFmtId="166" fontId="8" fillId="3" borderId="2" xfId="1" applyNumberFormat="1" applyFont="1" applyFill="1" applyBorder="1" applyAlignment="1" applyProtection="1">
      <alignment horizontal="right" vertical="center" shrinkToFit="1"/>
      <protection hidden="1"/>
    </xf>
    <xf numFmtId="165" fontId="7" fillId="4" borderId="3" xfId="1" applyNumberFormat="1" applyFont="1" applyFill="1" applyBorder="1" applyAlignment="1" applyProtection="1">
      <alignment horizontal="center" vertical="center"/>
      <protection hidden="1"/>
    </xf>
    <xf numFmtId="165" fontId="7" fillId="4" borderId="4" xfId="1" applyNumberFormat="1" applyFont="1" applyFill="1" applyBorder="1" applyAlignment="1" applyProtection="1">
      <alignment horizontal="center" vertical="center"/>
      <protection hidden="1"/>
    </xf>
    <xf numFmtId="165" fontId="7" fillId="4" borderId="5" xfId="1" applyNumberFormat="1" applyFont="1" applyFill="1" applyBorder="1" applyAlignment="1" applyProtection="1">
      <alignment horizontal="center" vertical="center"/>
      <protection hidden="1"/>
    </xf>
    <xf numFmtId="165" fontId="7" fillId="4" borderId="6" xfId="1" applyNumberFormat="1" applyFont="1" applyFill="1" applyBorder="1" applyAlignment="1" applyProtection="1">
      <alignment horizontal="center" vertical="center"/>
      <protection hidden="1"/>
    </xf>
    <xf numFmtId="0" fontId="7" fillId="4" borderId="2" xfId="1" applyFont="1" applyFill="1" applyBorder="1" applyAlignment="1" applyProtection="1">
      <alignment horizontal="center" vertical="center"/>
      <protection hidden="1"/>
    </xf>
    <xf numFmtId="0" fontId="3" fillId="0" borderId="1" xfId="1" applyFont="1" applyBorder="1" applyAlignment="1">
      <alignment horizontal="right" vertical="center" indent="1"/>
    </xf>
    <xf numFmtId="166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8" xfId="1" applyFont="1" applyBorder="1" applyAlignment="1" applyProtection="1">
      <alignment horizontal="left" vertical="center" indent="1"/>
      <protection hidden="1"/>
    </xf>
    <xf numFmtId="0" fontId="8" fillId="0" borderId="7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9" xfId="1" applyFont="1" applyBorder="1" applyAlignment="1" applyProtection="1">
      <alignment horizontal="center" vertical="center" shrinkToFit="1"/>
      <protection locked="0" hidden="1"/>
    </xf>
    <xf numFmtId="4" fontId="10" fillId="0" borderId="11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2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8" fillId="2" borderId="10" xfId="1" applyNumberFormat="1" applyFont="1" applyFill="1" applyBorder="1" applyAlignment="1" applyProtection="1">
      <alignment horizontal="right" vertical="center" shrinkToFit="1"/>
      <protection hidden="1"/>
    </xf>
    <xf numFmtId="4" fontId="9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9" fillId="0" borderId="17" xfId="1" applyNumberFormat="1" applyFont="1" applyBorder="1" applyAlignment="1" applyProtection="1">
      <alignment horizontal="right" vertical="center" shrinkToFit="1"/>
      <protection locked="0" hidden="1"/>
    </xf>
    <xf numFmtId="0" fontId="9" fillId="5" borderId="11" xfId="1" applyFont="1" applyFill="1" applyBorder="1" applyAlignment="1">
      <alignment vertical="center"/>
    </xf>
    <xf numFmtId="0" fontId="9" fillId="5" borderId="12" xfId="1" applyFont="1" applyFill="1" applyBorder="1" applyAlignment="1">
      <alignment vertical="center"/>
    </xf>
    <xf numFmtId="0" fontId="9" fillId="5" borderId="40" xfId="1" applyFont="1" applyFill="1" applyBorder="1" applyAlignment="1">
      <alignment vertical="center"/>
    </xf>
    <xf numFmtId="0" fontId="9" fillId="5" borderId="13" xfId="1" applyFont="1" applyFill="1" applyBorder="1" applyAlignment="1">
      <alignment vertical="center"/>
    </xf>
    <xf numFmtId="166" fontId="9" fillId="5" borderId="10" xfId="1" applyNumberFormat="1" applyFont="1" applyFill="1" applyBorder="1" applyAlignment="1">
      <alignment vertical="center"/>
    </xf>
    <xf numFmtId="0" fontId="9" fillId="5" borderId="27" xfId="1" applyFont="1" applyFill="1" applyBorder="1" applyAlignment="1">
      <alignment vertical="center"/>
    </xf>
    <xf numFmtId="0" fontId="9" fillId="5" borderId="28" xfId="1" applyFont="1" applyFill="1" applyBorder="1" applyAlignment="1">
      <alignment vertical="center"/>
    </xf>
    <xf numFmtId="0" fontId="9" fillId="5" borderId="41" xfId="1" applyFont="1" applyFill="1" applyBorder="1" applyAlignment="1">
      <alignment vertical="center"/>
    </xf>
    <xf numFmtId="0" fontId="9" fillId="5" borderId="29" xfId="1" applyFont="1" applyFill="1" applyBorder="1" applyAlignment="1">
      <alignment vertical="center"/>
    </xf>
    <xf numFmtId="166" fontId="9" fillId="5" borderId="26" xfId="1" applyNumberFormat="1" applyFont="1" applyFill="1" applyBorder="1" applyAlignment="1">
      <alignment vertical="center"/>
    </xf>
    <xf numFmtId="0" fontId="9" fillId="5" borderId="42" xfId="1" applyFont="1" applyFill="1" applyBorder="1" applyAlignment="1">
      <alignment vertical="center"/>
    </xf>
    <xf numFmtId="166" fontId="8" fillId="3" borderId="15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6" xfId="1" applyNumberFormat="1" applyFont="1" applyFill="1" applyBorder="1" applyAlignment="1" applyProtection="1">
      <alignment horizontal="right" vertical="center" shrinkToFit="1"/>
      <protection hidden="1"/>
    </xf>
    <xf numFmtId="166" fontId="8" fillId="3" borderId="17" xfId="1" applyNumberFormat="1" applyFont="1" applyFill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166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020-4F17-81AC-D21D58B3797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(SELL)'!$B$19:$Z$19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1-4020-4F17-81AC-D21D58B3797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(SELL)'!$B$20:$Z$20</c:f>
              <c:numCache>
                <c:formatCode>General</c:formatCode>
                <c:ptCount val="24"/>
                <c:pt idx="3">
                  <c:v>5</c:v>
                </c:pt>
                <c:pt idx="6">
                  <c:v>6.3310000000000004</c:v>
                </c:pt>
                <c:pt idx="7">
                  <c:v>10.427</c:v>
                </c:pt>
                <c:pt idx="8">
                  <c:v>0.56799999999999995</c:v>
                </c:pt>
                <c:pt idx="9">
                  <c:v>0.36499999999999999</c:v>
                </c:pt>
                <c:pt idx="10">
                  <c:v>0.79400000000000004</c:v>
                </c:pt>
                <c:pt idx="11">
                  <c:v>1.05</c:v>
                </c:pt>
                <c:pt idx="14">
                  <c:v>4.8000000000000001E-2</c:v>
                </c:pt>
                <c:pt idx="16">
                  <c:v>2</c:v>
                </c:pt>
                <c:pt idx="17">
                  <c:v>0.26500000000000001</c:v>
                </c:pt>
                <c:pt idx="20">
                  <c:v>2.5999999999999999E-2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020-4F17-81AC-D21D58B3797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(SELL)'!$B$21:$Z$21</c:f>
              <c:numCache>
                <c:formatCode>General</c:formatCode>
                <c:ptCount val="24"/>
                <c:pt idx="1">
                  <c:v>0.16600000000000001</c:v>
                </c:pt>
                <c:pt idx="2">
                  <c:v>4.2000000000000003E-2</c:v>
                </c:pt>
                <c:pt idx="3">
                  <c:v>0.128</c:v>
                </c:pt>
                <c:pt idx="6">
                  <c:v>0.05</c:v>
                </c:pt>
                <c:pt idx="7">
                  <c:v>4.4000000000000004E-2</c:v>
                </c:pt>
                <c:pt idx="9">
                  <c:v>1.0999999999999999E-2</c:v>
                </c:pt>
                <c:pt idx="10">
                  <c:v>0.32200000000000001</c:v>
                </c:pt>
                <c:pt idx="11">
                  <c:v>0.318</c:v>
                </c:pt>
                <c:pt idx="14">
                  <c:v>10.7</c:v>
                </c:pt>
                <c:pt idx="15">
                  <c:v>55.4</c:v>
                </c:pt>
                <c:pt idx="17">
                  <c:v>5.0060000000000002</c:v>
                </c:pt>
                <c:pt idx="18">
                  <c:v>6.16</c:v>
                </c:pt>
                <c:pt idx="21">
                  <c:v>4.7E-2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020-4F17-81AC-D21D58B3797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020-4F17-81AC-D21D58B3797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020-4F17-81AC-D21D58B3797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020-4F17-81AC-D21D58B3797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020-4F17-81AC-D21D58B3797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020-4F17-81AC-D21D58B3797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(SELL)'!$B$12:$Z$12</c:f>
              <c:numCache>
                <c:formatCode>General</c:formatCode>
                <c:ptCount val="24"/>
                <c:pt idx="8">
                  <c:v>11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020-4F17-81AC-D21D58B3797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(SELL)'!$B$40:$Z$40</c:f>
              <c:numCache>
                <c:formatCode>0.000</c:formatCode>
                <c:ptCount val="24"/>
                <c:pt idx="0">
                  <c:v>54.1</c:v>
                </c:pt>
                <c:pt idx="1">
                  <c:v>16.8</c:v>
                </c:pt>
                <c:pt idx="2">
                  <c:v>32</c:v>
                </c:pt>
                <c:pt idx="3">
                  <c:v>13.8</c:v>
                </c:pt>
                <c:pt idx="4">
                  <c:v>16.5</c:v>
                </c:pt>
                <c:pt idx="5">
                  <c:v>37.299999999999997</c:v>
                </c:pt>
                <c:pt idx="6">
                  <c:v>79.900000000000006</c:v>
                </c:pt>
                <c:pt idx="7">
                  <c:v>126.7</c:v>
                </c:pt>
                <c:pt idx="8">
                  <c:v>0</c:v>
                </c:pt>
                <c:pt idx="9">
                  <c:v>6</c:v>
                </c:pt>
                <c:pt idx="10">
                  <c:v>7.7</c:v>
                </c:pt>
                <c:pt idx="11">
                  <c:v>0</c:v>
                </c:pt>
                <c:pt idx="12">
                  <c:v>0</c:v>
                </c:pt>
                <c:pt idx="13">
                  <c:v>20.7</c:v>
                </c:pt>
                <c:pt idx="14">
                  <c:v>32.799999999999997</c:v>
                </c:pt>
                <c:pt idx="15">
                  <c:v>0</c:v>
                </c:pt>
                <c:pt idx="16">
                  <c:v>47.3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161.4</c:v>
                </c:pt>
                <c:pt idx="23">
                  <c:v>83.6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020-4F17-81AC-D21D58B37972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(SELL)'!$B$14:$Z$14</c:f>
              <c:numCache>
                <c:formatCode>General</c:formatCode>
                <c:ptCount val="24"/>
                <c:pt idx="0">
                  <c:v>0.39800000000000002</c:v>
                </c:pt>
                <c:pt idx="1">
                  <c:v>0.36699999999999999</c:v>
                </c:pt>
                <c:pt idx="2">
                  <c:v>0.57499999999999996</c:v>
                </c:pt>
                <c:pt idx="3">
                  <c:v>5.38</c:v>
                </c:pt>
                <c:pt idx="4">
                  <c:v>17.389999999999997</c:v>
                </c:pt>
                <c:pt idx="5">
                  <c:v>1.5050000000000001</c:v>
                </c:pt>
                <c:pt idx="7">
                  <c:v>0.22900000000000001</c:v>
                </c:pt>
                <c:pt idx="8">
                  <c:v>1.079</c:v>
                </c:pt>
                <c:pt idx="9">
                  <c:v>35.922000000000004</c:v>
                </c:pt>
                <c:pt idx="10">
                  <c:v>23.071000000000002</c:v>
                </c:pt>
                <c:pt idx="11">
                  <c:v>13.759</c:v>
                </c:pt>
                <c:pt idx="12">
                  <c:v>41.869</c:v>
                </c:pt>
                <c:pt idx="13">
                  <c:v>0.70799999999999996</c:v>
                </c:pt>
                <c:pt idx="14">
                  <c:v>30</c:v>
                </c:pt>
                <c:pt idx="15">
                  <c:v>30</c:v>
                </c:pt>
                <c:pt idx="17">
                  <c:v>10.616</c:v>
                </c:pt>
                <c:pt idx="18">
                  <c:v>8.9529999999999994</c:v>
                </c:pt>
                <c:pt idx="19">
                  <c:v>9.3460000000000001</c:v>
                </c:pt>
                <c:pt idx="20">
                  <c:v>3.7140000000000004</c:v>
                </c:pt>
                <c:pt idx="21">
                  <c:v>19.184000000000001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020-4F17-81AC-D21D58B37972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020-4F17-81AC-D21D58B37972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(SELL)'!$B$13:$Z$13</c:f>
              <c:numCache>
                <c:formatCode>General</c:formatCode>
                <c:ptCount val="24"/>
                <c:pt idx="6">
                  <c:v>0.26500000000000001</c:v>
                </c:pt>
                <c:pt idx="7">
                  <c:v>9.8469999999999995</c:v>
                </c:pt>
                <c:pt idx="17">
                  <c:v>0.56999999999999995</c:v>
                </c:pt>
                <c:pt idx="18">
                  <c:v>17.306000000000001</c:v>
                </c:pt>
                <c:pt idx="21">
                  <c:v>0.752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020-4F17-81AC-D21D58B37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(SELL)'!$B$7:$Z$7</c:f>
              <c:numCache>
                <c:formatCode>0.00</c:formatCode>
                <c:ptCount val="24"/>
                <c:pt idx="0">
                  <c:v>72.709999999999994</c:v>
                </c:pt>
                <c:pt idx="1">
                  <c:v>49.2</c:v>
                </c:pt>
                <c:pt idx="2">
                  <c:v>53.17</c:v>
                </c:pt>
                <c:pt idx="3">
                  <c:v>50.33</c:v>
                </c:pt>
                <c:pt idx="4">
                  <c:v>55.64</c:v>
                </c:pt>
                <c:pt idx="5">
                  <c:v>79.86</c:v>
                </c:pt>
                <c:pt idx="6">
                  <c:v>133.61000000000001</c:v>
                </c:pt>
                <c:pt idx="7">
                  <c:v>148.18</c:v>
                </c:pt>
                <c:pt idx="8">
                  <c:v>109.54</c:v>
                </c:pt>
                <c:pt idx="9">
                  <c:v>62.84</c:v>
                </c:pt>
                <c:pt idx="10">
                  <c:v>13.18</c:v>
                </c:pt>
                <c:pt idx="11">
                  <c:v>0.11</c:v>
                </c:pt>
                <c:pt idx="12">
                  <c:v>-5</c:v>
                </c:pt>
                <c:pt idx="13">
                  <c:v>-1.73</c:v>
                </c:pt>
                <c:pt idx="14">
                  <c:v>1.74</c:v>
                </c:pt>
                <c:pt idx="15">
                  <c:v>26.19</c:v>
                </c:pt>
                <c:pt idx="16">
                  <c:v>76.260000000000005</c:v>
                </c:pt>
                <c:pt idx="17">
                  <c:v>162.32</c:v>
                </c:pt>
                <c:pt idx="18">
                  <c:v>228.24</c:v>
                </c:pt>
                <c:pt idx="19">
                  <c:v>286.2</c:v>
                </c:pt>
                <c:pt idx="20">
                  <c:v>193.96</c:v>
                </c:pt>
                <c:pt idx="21">
                  <c:v>185.38</c:v>
                </c:pt>
                <c:pt idx="22">
                  <c:v>124.13</c:v>
                </c:pt>
                <c:pt idx="23">
                  <c:v>107.69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020-4F17-81AC-D21D58B379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0687097169883432"/>
          <c:y val="0.18395702186399163"/>
          <c:w val="0.80433181922531749"/>
          <c:h val="0.69262369888791764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(BUY)'!$B$23:$Z$23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0-4687-444E-BC53-10C28F6F497D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(BUY)'!$B$19:$Z$19</c:f>
              <c:numCache>
                <c:formatCode>General</c:formatCode>
                <c:ptCount val="24"/>
                <c:pt idx="12">
                  <c:v>5.65</c:v>
                </c:pt>
                <c:pt idx="14">
                  <c:v>5.65</c:v>
                </c:pt>
                <c:pt idx="15">
                  <c:v>3.75</c:v>
                </c:pt>
                <c:pt idx="16">
                  <c:v>3.8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687-444E-BC53-10C28F6F497D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(BUY)'!$B$20:$Z$20</c:f>
              <c:numCache>
                <c:formatCode>General</c:formatCode>
                <c:ptCount val="24"/>
                <c:pt idx="0">
                  <c:v>5</c:v>
                </c:pt>
                <c:pt idx="1">
                  <c:v>2.2999999999999998</c:v>
                </c:pt>
                <c:pt idx="5">
                  <c:v>1.8</c:v>
                </c:pt>
                <c:pt idx="6">
                  <c:v>7.7</c:v>
                </c:pt>
                <c:pt idx="7">
                  <c:v>8.3350000000000009</c:v>
                </c:pt>
                <c:pt idx="9">
                  <c:v>8.3009999999999984</c:v>
                </c:pt>
                <c:pt idx="11">
                  <c:v>1.03</c:v>
                </c:pt>
                <c:pt idx="12">
                  <c:v>0.05</c:v>
                </c:pt>
                <c:pt idx="13">
                  <c:v>1.3940000000000001</c:v>
                </c:pt>
                <c:pt idx="14">
                  <c:v>5.03</c:v>
                </c:pt>
                <c:pt idx="15">
                  <c:v>5.01</c:v>
                </c:pt>
                <c:pt idx="16">
                  <c:v>11.05</c:v>
                </c:pt>
                <c:pt idx="17">
                  <c:v>4.9000000000000002E-2</c:v>
                </c:pt>
                <c:pt idx="18">
                  <c:v>8.4859999999999989</c:v>
                </c:pt>
                <c:pt idx="21">
                  <c:v>2.7E-2</c:v>
                </c:pt>
                <c:pt idx="22">
                  <c:v>43.168999999999997</c:v>
                </c:pt>
                <c:pt idx="23">
                  <c:v>33.200000000000003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687-444E-BC53-10C28F6F497D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(BUY)'!$B$21:$Z$21</c:f>
              <c:numCache>
                <c:formatCode>General</c:formatCode>
                <c:ptCount val="24"/>
                <c:pt idx="0">
                  <c:v>25</c:v>
                </c:pt>
                <c:pt idx="2">
                  <c:v>11.563000000000001</c:v>
                </c:pt>
                <c:pt idx="3">
                  <c:v>16.245999999999999</c:v>
                </c:pt>
                <c:pt idx="4">
                  <c:v>26.17</c:v>
                </c:pt>
                <c:pt idx="5">
                  <c:v>27.33</c:v>
                </c:pt>
                <c:pt idx="6">
                  <c:v>40.652999999999999</c:v>
                </c:pt>
                <c:pt idx="7">
                  <c:v>34.637</c:v>
                </c:pt>
                <c:pt idx="8">
                  <c:v>11.398</c:v>
                </c:pt>
                <c:pt idx="9">
                  <c:v>23.703999999999997</c:v>
                </c:pt>
                <c:pt idx="11">
                  <c:v>8.1649999999999991</c:v>
                </c:pt>
                <c:pt idx="13">
                  <c:v>3.0000000000000001E-3</c:v>
                </c:pt>
                <c:pt idx="14">
                  <c:v>0.02</c:v>
                </c:pt>
                <c:pt idx="16">
                  <c:v>2.169</c:v>
                </c:pt>
                <c:pt idx="18">
                  <c:v>3.3029999999999999</c:v>
                </c:pt>
                <c:pt idx="20">
                  <c:v>1.0999999999999999E-2</c:v>
                </c:pt>
                <c:pt idx="22">
                  <c:v>56.331000000000003</c:v>
                </c:pt>
                <c:pt idx="23">
                  <c:v>16.02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687-444E-BC53-10C28F6F497D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(BUY)'!$B$24:$Z$24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4-4687-444E-BC53-10C28F6F497D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(BUY)'!$B$25:$Z$25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5-4687-444E-BC53-10C28F6F497D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(BUY)'!$B$22:$Z$22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6-4687-444E-BC53-10C28F6F497D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(BUY)'!$B$10:$Z$10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7-4687-444E-BC53-10C28F6F497D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(BUY)'!$B$11:$Z$11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8-4687-444E-BC53-10C28F6F497D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(BUY)'!$B$12:$Z$12</c:f>
              <c:numCache>
                <c:formatCode>General</c:formatCode>
                <c:ptCount val="24"/>
                <c:pt idx="16">
                  <c:v>10</c:v>
                </c:pt>
                <c:pt idx="17">
                  <c:v>10</c:v>
                </c:pt>
                <c:pt idx="20">
                  <c:v>2.75</c:v>
                </c:pt>
                <c:pt idx="21">
                  <c:v>14.956</c:v>
                </c:pt>
                <c:pt idx="22">
                  <c:v>30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687-444E-BC53-10C28F6F497D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(BUY)'!$B$40:$Z$40</c:f>
              <c:numCache>
                <c:formatCode>0.000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1.1000000000000001</c:v>
                </c:pt>
                <c:pt idx="9">
                  <c:v>0</c:v>
                </c:pt>
                <c:pt idx="10">
                  <c:v>0</c:v>
                </c:pt>
                <c:pt idx="11">
                  <c:v>0.4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32.9</c:v>
                </c:pt>
                <c:pt idx="16">
                  <c:v>0</c:v>
                </c:pt>
                <c:pt idx="17">
                  <c:v>5.0999999999999996</c:v>
                </c:pt>
                <c:pt idx="18">
                  <c:v>5</c:v>
                </c:pt>
                <c:pt idx="19">
                  <c:v>0</c:v>
                </c:pt>
                <c:pt idx="20">
                  <c:v>1</c:v>
                </c:pt>
                <c:pt idx="21">
                  <c:v>5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687-444E-BC53-10C28F6F497D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(BUY)'!$B$14:$Z$14</c:f>
              <c:numCache>
                <c:formatCode>General</c:formatCode>
                <c:ptCount val="24"/>
                <c:pt idx="0">
                  <c:v>24.5</c:v>
                </c:pt>
                <c:pt idx="1">
                  <c:v>15.032</c:v>
                </c:pt>
                <c:pt idx="2">
                  <c:v>21.009</c:v>
                </c:pt>
                <c:pt idx="3">
                  <c:v>8.032</c:v>
                </c:pt>
                <c:pt idx="4">
                  <c:v>7.6739999999999995</c:v>
                </c:pt>
                <c:pt idx="5">
                  <c:v>9.6789999999999985</c:v>
                </c:pt>
                <c:pt idx="6">
                  <c:v>38.210999999999999</c:v>
                </c:pt>
                <c:pt idx="7">
                  <c:v>69.295999999999992</c:v>
                </c:pt>
                <c:pt idx="8">
                  <c:v>0.14899999999999999</c:v>
                </c:pt>
                <c:pt idx="9">
                  <c:v>10.257</c:v>
                </c:pt>
                <c:pt idx="10">
                  <c:v>31.899000000000001</c:v>
                </c:pt>
                <c:pt idx="11">
                  <c:v>5.532</c:v>
                </c:pt>
                <c:pt idx="12">
                  <c:v>36.169000000000004</c:v>
                </c:pt>
                <c:pt idx="13">
                  <c:v>20.015999999999998</c:v>
                </c:pt>
                <c:pt idx="14">
                  <c:v>62.857999999999997</c:v>
                </c:pt>
                <c:pt idx="15">
                  <c:v>43.763999999999996</c:v>
                </c:pt>
                <c:pt idx="16">
                  <c:v>22.294</c:v>
                </c:pt>
                <c:pt idx="17">
                  <c:v>1.304</c:v>
                </c:pt>
                <c:pt idx="18">
                  <c:v>1.4999999999999999E-2</c:v>
                </c:pt>
                <c:pt idx="22">
                  <c:v>31.890999999999998</c:v>
                </c:pt>
                <c:pt idx="23">
                  <c:v>34.344999999999992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687-444E-BC53-10C28F6F497D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(BUY)'!$B$15:$Z$15</c:f>
              <c:numCache>
                <c:formatCode>General</c:formatCode>
                <c:ptCount val="24"/>
              </c:numCache>
            </c:numRef>
          </c:val>
          <c:extLst>
            <c:ext xmlns:c16="http://schemas.microsoft.com/office/drawing/2014/chart" uri="{C3380CC4-5D6E-409C-BE32-E72D297353CC}">
              <c16:uniqueId val="{0000000C-4687-444E-BC53-10C28F6F497D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(BUY)'!$B$13:$Z$13</c:f>
              <c:numCache>
                <c:formatCode>General</c:formatCode>
                <c:ptCount val="24"/>
                <c:pt idx="7">
                  <c:v>35</c:v>
                </c:pt>
                <c:pt idx="18">
                  <c:v>15.615</c:v>
                </c:pt>
                <c:pt idx="19">
                  <c:v>9.3460000000000001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4687-444E-BC53-10C28F6F4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6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(SELL)'!$B$2:$Z$2</c:f>
              <c:numCache>
                <c:formatCode>00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cat>
          <c:val>
            <c:numRef>
              <c:f>'SPOT_Summary (BUY)'!$B$7:$Z$7</c:f>
              <c:numCache>
                <c:formatCode>0.00</c:formatCode>
                <c:ptCount val="24"/>
                <c:pt idx="0">
                  <c:v>72.709999999999994</c:v>
                </c:pt>
                <c:pt idx="1">
                  <c:v>49.2</c:v>
                </c:pt>
                <c:pt idx="2">
                  <c:v>53.17</c:v>
                </c:pt>
                <c:pt idx="3">
                  <c:v>50.33</c:v>
                </c:pt>
                <c:pt idx="4">
                  <c:v>55.64</c:v>
                </c:pt>
                <c:pt idx="5">
                  <c:v>79.86</c:v>
                </c:pt>
                <c:pt idx="6">
                  <c:v>133.61000000000001</c:v>
                </c:pt>
                <c:pt idx="7">
                  <c:v>148.18</c:v>
                </c:pt>
                <c:pt idx="8">
                  <c:v>109.54</c:v>
                </c:pt>
                <c:pt idx="9">
                  <c:v>62.84</c:v>
                </c:pt>
                <c:pt idx="10">
                  <c:v>13.18</c:v>
                </c:pt>
                <c:pt idx="11">
                  <c:v>0.11</c:v>
                </c:pt>
                <c:pt idx="12">
                  <c:v>-5</c:v>
                </c:pt>
                <c:pt idx="13">
                  <c:v>-1.73</c:v>
                </c:pt>
                <c:pt idx="14">
                  <c:v>1.74</c:v>
                </c:pt>
                <c:pt idx="15">
                  <c:v>26.19</c:v>
                </c:pt>
                <c:pt idx="16">
                  <c:v>76.260000000000005</c:v>
                </c:pt>
                <c:pt idx="17">
                  <c:v>162.32</c:v>
                </c:pt>
                <c:pt idx="18">
                  <c:v>228.24</c:v>
                </c:pt>
                <c:pt idx="19">
                  <c:v>286.2</c:v>
                </c:pt>
                <c:pt idx="20">
                  <c:v>193.96</c:v>
                </c:pt>
                <c:pt idx="21">
                  <c:v>185.38</c:v>
                </c:pt>
                <c:pt idx="22">
                  <c:v>124.13</c:v>
                </c:pt>
                <c:pt idx="23">
                  <c:v>107.69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687-444E-BC53-10C28F6F497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(CET-Hr)</a:t>
                </a:r>
              </a:p>
            </c:rich>
          </c:tx>
          <c:layout>
            <c:manualLayout>
              <c:xMode val="edge"/>
              <c:yMode val="edge"/>
              <c:x val="0.40611532574781151"/>
              <c:y val="0.942361003894121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(MWh)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4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0.1262634680928362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1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1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254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291205" cy="607002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A52"/>
  <sheetViews>
    <sheetView showGridLines="0" tabSelected="1" zoomScale="80" zoomScaleNormal="80" workbookViewId="0">
      <pane xSplit="1" ySplit="2" topLeftCell="B9" activePane="bottomRight" state="frozen"/>
      <selection sqref="A1:XFD1048576"/>
      <selection pane="topRight" sqref="A1:XFD1048576"/>
      <selection pane="bottomLeft" sqref="A1:XFD1048576"/>
      <selection pane="bottomRight" activeCell="C7" sqref="C7"/>
    </sheetView>
  </sheetViews>
  <sheetFormatPr defaultColWidth="9.140625" defaultRowHeight="15.95" customHeight="1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2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54.498000000000005</v>
      </c>
      <c r="C4" s="18">
        <v>17.333000000000002</v>
      </c>
      <c r="D4" s="18">
        <v>32.617000000000004</v>
      </c>
      <c r="E4" s="18">
        <v>24.308</v>
      </c>
      <c r="F4" s="18">
        <v>33.89</v>
      </c>
      <c r="G4" s="18">
        <v>38.805</v>
      </c>
      <c r="H4" s="18">
        <v>86.546000000000006</v>
      </c>
      <c r="I4" s="18">
        <v>147.24700000000004</v>
      </c>
      <c r="J4" s="18">
        <v>12.647</v>
      </c>
      <c r="K4" s="18">
        <v>42.298000000000009</v>
      </c>
      <c r="L4" s="18">
        <v>31.887</v>
      </c>
      <c r="M4" s="18">
        <v>15.127000000000001</v>
      </c>
      <c r="N4" s="18">
        <v>41.869</v>
      </c>
      <c r="O4" s="18">
        <v>21.407999999999998</v>
      </c>
      <c r="P4" s="18">
        <v>73.548000000000002</v>
      </c>
      <c r="Q4" s="18">
        <v>85.4</v>
      </c>
      <c r="R4" s="18">
        <v>49.3</v>
      </c>
      <c r="S4" s="18">
        <v>16.457000000000001</v>
      </c>
      <c r="T4" s="18">
        <v>32.418999999999997</v>
      </c>
      <c r="U4" s="18">
        <v>9.3460000000000001</v>
      </c>
      <c r="V4" s="18">
        <v>3.74</v>
      </c>
      <c r="W4" s="18">
        <v>19.983000000000001</v>
      </c>
      <c r="X4" s="18">
        <v>161.4</v>
      </c>
      <c r="Y4" s="18">
        <v>83.6</v>
      </c>
      <c r="Z4" s="19"/>
      <c r="AA4" s="20">
        <f>SUM(B4:Z4)</f>
        <v>1135.6729999999998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72.709999999999994</v>
      </c>
      <c r="C7" s="28">
        <v>49.2</v>
      </c>
      <c r="D7" s="28">
        <v>53.17</v>
      </c>
      <c r="E7" s="28">
        <v>50.33</v>
      </c>
      <c r="F7" s="28">
        <v>55.64</v>
      </c>
      <c r="G7" s="28">
        <v>79.86</v>
      </c>
      <c r="H7" s="28">
        <v>133.61000000000001</v>
      </c>
      <c r="I7" s="28">
        <v>148.18</v>
      </c>
      <c r="J7" s="28">
        <v>109.54</v>
      </c>
      <c r="K7" s="28">
        <v>62.84</v>
      </c>
      <c r="L7" s="28">
        <v>13.18</v>
      </c>
      <c r="M7" s="28">
        <v>0.11</v>
      </c>
      <c r="N7" s="28">
        <v>-5</v>
      </c>
      <c r="O7" s="28">
        <v>-1.73</v>
      </c>
      <c r="P7" s="28">
        <v>1.74</v>
      </c>
      <c r="Q7" s="28">
        <v>26.19</v>
      </c>
      <c r="R7" s="28">
        <v>76.260000000000005</v>
      </c>
      <c r="S7" s="28">
        <v>162.32</v>
      </c>
      <c r="T7" s="28">
        <v>228.24</v>
      </c>
      <c r="U7" s="28">
        <v>286.2</v>
      </c>
      <c r="V7" s="28">
        <v>193.96</v>
      </c>
      <c r="W7" s="28">
        <v>185.38</v>
      </c>
      <c r="X7" s="28">
        <v>124.13</v>
      </c>
      <c r="Y7" s="28">
        <v>107.69</v>
      </c>
      <c r="Z7" s="29"/>
      <c r="AA7" s="30">
        <f>IF(SUM(B7:Z7)&lt;&gt;0,AVERAGEIF(B7:Z7,"&lt;&gt;"""),"")</f>
        <v>92.239583333333357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>
        <v>11</v>
      </c>
      <c r="K12" s="52"/>
      <c r="L12" s="52"/>
      <c r="M12" s="52"/>
      <c r="N12" s="52"/>
      <c r="O12" s="52"/>
      <c r="P12" s="52"/>
      <c r="Q12" s="52"/>
      <c r="R12" s="52"/>
      <c r="S12" s="52"/>
      <c r="T12" s="52"/>
      <c r="U12" s="52"/>
      <c r="V12" s="52"/>
      <c r="W12" s="52"/>
      <c r="X12" s="52"/>
      <c r="Y12" s="52"/>
      <c r="Z12" s="53"/>
      <c r="AA12" s="54">
        <f t="shared" si="0"/>
        <v>11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>
        <v>0.26500000000000001</v>
      </c>
      <c r="I13" s="52">
        <v>9.8469999999999995</v>
      </c>
      <c r="J13" s="52"/>
      <c r="K13" s="52"/>
      <c r="L13" s="52"/>
      <c r="M13" s="52"/>
      <c r="N13" s="52"/>
      <c r="O13" s="52"/>
      <c r="P13" s="52"/>
      <c r="Q13" s="52"/>
      <c r="R13" s="52"/>
      <c r="S13" s="52">
        <v>0.56999999999999995</v>
      </c>
      <c r="T13" s="52">
        <v>17.306000000000001</v>
      </c>
      <c r="U13" s="52"/>
      <c r="V13" s="52"/>
      <c r="W13" s="52">
        <v>0.752</v>
      </c>
      <c r="X13" s="52"/>
      <c r="Y13" s="52"/>
      <c r="Z13" s="53"/>
      <c r="AA13" s="54">
        <f t="shared" si="0"/>
        <v>28.74</v>
      </c>
    </row>
    <row r="14" spans="1:27" ht="24.95" customHeight="1" x14ac:dyDescent="0.2">
      <c r="A14" s="55" t="s">
        <v>10</v>
      </c>
      <c r="B14" s="56">
        <v>0.39800000000000002</v>
      </c>
      <c r="C14" s="57">
        <v>0.36699999999999999</v>
      </c>
      <c r="D14" s="57">
        <v>0.57499999999999996</v>
      </c>
      <c r="E14" s="57">
        <v>5.38</v>
      </c>
      <c r="F14" s="57">
        <v>17.389999999999997</v>
      </c>
      <c r="G14" s="57">
        <v>1.5050000000000001</v>
      </c>
      <c r="H14" s="57"/>
      <c r="I14" s="57">
        <v>0.22900000000000001</v>
      </c>
      <c r="J14" s="57">
        <v>1.079</v>
      </c>
      <c r="K14" s="57">
        <v>35.922000000000004</v>
      </c>
      <c r="L14" s="57">
        <v>23.071000000000002</v>
      </c>
      <c r="M14" s="57">
        <v>13.759</v>
      </c>
      <c r="N14" s="57">
        <v>41.869</v>
      </c>
      <c r="O14" s="57">
        <v>0.70799999999999996</v>
      </c>
      <c r="P14" s="57">
        <v>30</v>
      </c>
      <c r="Q14" s="57">
        <v>30</v>
      </c>
      <c r="R14" s="57"/>
      <c r="S14" s="57">
        <v>10.616</v>
      </c>
      <c r="T14" s="57">
        <v>8.9529999999999994</v>
      </c>
      <c r="U14" s="57">
        <v>9.3460000000000001</v>
      </c>
      <c r="V14" s="57">
        <v>3.7140000000000004</v>
      </c>
      <c r="W14" s="57">
        <v>19.184000000000001</v>
      </c>
      <c r="X14" s="57"/>
      <c r="Y14" s="57"/>
      <c r="Z14" s="58"/>
      <c r="AA14" s="59">
        <f t="shared" si="0"/>
        <v>254.065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 t="shared" ref="B16:Z16" si="1">IF(LEN(B$2)&gt;0,SUM(B10:B15),"")</f>
        <v>0.39800000000000002</v>
      </c>
      <c r="C16" s="62">
        <f t="shared" si="1"/>
        <v>0.36699999999999999</v>
      </c>
      <c r="D16" s="62">
        <f t="shared" si="1"/>
        <v>0.57499999999999996</v>
      </c>
      <c r="E16" s="62">
        <f t="shared" si="1"/>
        <v>5.38</v>
      </c>
      <c r="F16" s="62">
        <f t="shared" si="1"/>
        <v>17.389999999999997</v>
      </c>
      <c r="G16" s="62">
        <f t="shared" si="1"/>
        <v>1.5050000000000001</v>
      </c>
      <c r="H16" s="62">
        <f t="shared" si="1"/>
        <v>0.26500000000000001</v>
      </c>
      <c r="I16" s="62">
        <f t="shared" si="1"/>
        <v>10.075999999999999</v>
      </c>
      <c r="J16" s="62">
        <f t="shared" si="1"/>
        <v>12.079000000000001</v>
      </c>
      <c r="K16" s="62">
        <f t="shared" si="1"/>
        <v>35.922000000000004</v>
      </c>
      <c r="L16" s="62">
        <f t="shared" si="1"/>
        <v>23.071000000000002</v>
      </c>
      <c r="M16" s="62">
        <f t="shared" si="1"/>
        <v>13.759</v>
      </c>
      <c r="N16" s="62">
        <f t="shared" si="1"/>
        <v>41.869</v>
      </c>
      <c r="O16" s="62">
        <f t="shared" si="1"/>
        <v>0.70799999999999996</v>
      </c>
      <c r="P16" s="62">
        <f t="shared" si="1"/>
        <v>30</v>
      </c>
      <c r="Q16" s="62">
        <f t="shared" si="1"/>
        <v>30</v>
      </c>
      <c r="R16" s="62">
        <f t="shared" si="1"/>
        <v>0</v>
      </c>
      <c r="S16" s="62">
        <f t="shared" si="1"/>
        <v>11.186</v>
      </c>
      <c r="T16" s="62">
        <f t="shared" si="1"/>
        <v>26.259</v>
      </c>
      <c r="U16" s="62">
        <f t="shared" si="1"/>
        <v>9.3460000000000001</v>
      </c>
      <c r="V16" s="62">
        <f t="shared" si="1"/>
        <v>3.7140000000000004</v>
      </c>
      <c r="W16" s="62">
        <f t="shared" si="1"/>
        <v>19.936</v>
      </c>
      <c r="X16" s="62">
        <f t="shared" si="1"/>
        <v>0</v>
      </c>
      <c r="Y16" s="62">
        <f t="shared" si="1"/>
        <v>0</v>
      </c>
      <c r="Z16" s="63" t="str">
        <f t="shared" si="1"/>
        <v/>
      </c>
      <c r="AA16" s="64">
        <f>SUM(AA10:AA15)</f>
        <v>293.80500000000001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/>
      <c r="O19" s="72"/>
      <c r="P19" s="72"/>
      <c r="Q19" s="72"/>
      <c r="R19" s="72"/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0</v>
      </c>
    </row>
    <row r="20" spans="1:27" ht="24.95" customHeight="1" x14ac:dyDescent="0.2">
      <c r="A20" s="75" t="s">
        <v>15</v>
      </c>
      <c r="B20" s="76"/>
      <c r="C20" s="77"/>
      <c r="D20" s="77"/>
      <c r="E20" s="77">
        <v>5</v>
      </c>
      <c r="F20" s="77"/>
      <c r="G20" s="77"/>
      <c r="H20" s="77">
        <v>6.3310000000000004</v>
      </c>
      <c r="I20" s="77">
        <v>10.427</v>
      </c>
      <c r="J20" s="77">
        <v>0.56799999999999995</v>
      </c>
      <c r="K20" s="77">
        <v>0.36499999999999999</v>
      </c>
      <c r="L20" s="77">
        <v>0.79400000000000004</v>
      </c>
      <c r="M20" s="77">
        <v>1.05</v>
      </c>
      <c r="N20" s="77"/>
      <c r="O20" s="77"/>
      <c r="P20" s="77">
        <v>4.8000000000000001E-2</v>
      </c>
      <c r="Q20" s="77"/>
      <c r="R20" s="77">
        <v>2</v>
      </c>
      <c r="S20" s="77">
        <v>0.26500000000000001</v>
      </c>
      <c r="T20" s="77"/>
      <c r="U20" s="77"/>
      <c r="V20" s="77">
        <v>2.5999999999999999E-2</v>
      </c>
      <c r="W20" s="77"/>
      <c r="X20" s="77"/>
      <c r="Y20" s="77"/>
      <c r="Z20" s="78"/>
      <c r="AA20" s="79">
        <f t="shared" si="2"/>
        <v>26.873999999999999</v>
      </c>
    </row>
    <row r="21" spans="1:27" ht="24.95" customHeight="1" x14ac:dyDescent="0.2">
      <c r="A21" s="75" t="s">
        <v>16</v>
      </c>
      <c r="B21" s="80"/>
      <c r="C21" s="81">
        <v>0.16600000000000001</v>
      </c>
      <c r="D21" s="81">
        <v>4.2000000000000003E-2</v>
      </c>
      <c r="E21" s="81">
        <v>0.128</v>
      </c>
      <c r="F21" s="81"/>
      <c r="G21" s="81"/>
      <c r="H21" s="81">
        <v>0.05</v>
      </c>
      <c r="I21" s="81">
        <v>4.4000000000000004E-2</v>
      </c>
      <c r="J21" s="81"/>
      <c r="K21" s="81">
        <v>1.0999999999999999E-2</v>
      </c>
      <c r="L21" s="81">
        <v>0.32200000000000001</v>
      </c>
      <c r="M21" s="81">
        <v>0.318</v>
      </c>
      <c r="N21" s="81"/>
      <c r="O21" s="81"/>
      <c r="P21" s="81">
        <v>10.7</v>
      </c>
      <c r="Q21" s="81">
        <v>55.4</v>
      </c>
      <c r="R21" s="81"/>
      <c r="S21" s="81">
        <v>5.0060000000000002</v>
      </c>
      <c r="T21" s="81">
        <v>6.16</v>
      </c>
      <c r="U21" s="81"/>
      <c r="V21" s="81"/>
      <c r="W21" s="81">
        <v>4.7E-2</v>
      </c>
      <c r="X21" s="81"/>
      <c r="Y21" s="81"/>
      <c r="Z21" s="78"/>
      <c r="AA21" s="79">
        <f t="shared" si="2"/>
        <v>78.393999999999991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 t="shared" ref="B26:Z26" si="3">IF(LEN(B$2)&gt;0,SUM(B19:B25),"")</f>
        <v>0</v>
      </c>
      <c r="C26" s="88">
        <f t="shared" si="3"/>
        <v>0.16600000000000001</v>
      </c>
      <c r="D26" s="88">
        <f t="shared" si="3"/>
        <v>4.2000000000000003E-2</v>
      </c>
      <c r="E26" s="88">
        <f t="shared" si="3"/>
        <v>5.1280000000000001</v>
      </c>
      <c r="F26" s="88">
        <f t="shared" si="3"/>
        <v>0</v>
      </c>
      <c r="G26" s="88">
        <f t="shared" si="3"/>
        <v>0</v>
      </c>
      <c r="H26" s="88">
        <f t="shared" si="3"/>
        <v>6.3810000000000002</v>
      </c>
      <c r="I26" s="88">
        <f t="shared" si="3"/>
        <v>10.471</v>
      </c>
      <c r="J26" s="88">
        <f t="shared" si="3"/>
        <v>0.56799999999999995</v>
      </c>
      <c r="K26" s="88">
        <f t="shared" si="3"/>
        <v>0.376</v>
      </c>
      <c r="L26" s="88">
        <f t="shared" si="3"/>
        <v>1.1160000000000001</v>
      </c>
      <c r="M26" s="88">
        <f t="shared" si="3"/>
        <v>1.3680000000000001</v>
      </c>
      <c r="N26" s="88">
        <f t="shared" si="3"/>
        <v>0</v>
      </c>
      <c r="O26" s="88">
        <f t="shared" si="3"/>
        <v>0</v>
      </c>
      <c r="P26" s="88">
        <f t="shared" si="3"/>
        <v>10.747999999999999</v>
      </c>
      <c r="Q26" s="88">
        <f t="shared" si="3"/>
        <v>55.4</v>
      </c>
      <c r="R26" s="88">
        <f t="shared" si="3"/>
        <v>2</v>
      </c>
      <c r="S26" s="88">
        <f t="shared" si="3"/>
        <v>5.2709999999999999</v>
      </c>
      <c r="T26" s="88">
        <f t="shared" si="3"/>
        <v>6.16</v>
      </c>
      <c r="U26" s="88">
        <f t="shared" si="3"/>
        <v>0</v>
      </c>
      <c r="V26" s="88">
        <f t="shared" si="3"/>
        <v>2.5999999999999999E-2</v>
      </c>
      <c r="W26" s="88">
        <f t="shared" si="3"/>
        <v>4.7E-2</v>
      </c>
      <c r="X26" s="88">
        <f t="shared" si="3"/>
        <v>0</v>
      </c>
      <c r="Y26" s="88">
        <f t="shared" si="3"/>
        <v>0</v>
      </c>
      <c r="Z26" s="89" t="str">
        <f t="shared" si="3"/>
        <v/>
      </c>
      <c r="AA26" s="90">
        <f>SUM(AA19:AA25)</f>
        <v>105.26799999999999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22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0.39800000000000002</v>
      </c>
      <c r="C30" s="77">
        <v>0.53300000000000003</v>
      </c>
      <c r="D30" s="77">
        <v>0.61699999999999999</v>
      </c>
      <c r="E30" s="77">
        <v>10.507999999999999</v>
      </c>
      <c r="F30" s="77">
        <v>17.39</v>
      </c>
      <c r="G30" s="77">
        <v>1.5049999999999999</v>
      </c>
      <c r="H30" s="77">
        <v>6.6459999999999999</v>
      </c>
      <c r="I30" s="77">
        <v>20.547000000000001</v>
      </c>
      <c r="J30" s="77">
        <v>12.647</v>
      </c>
      <c r="K30" s="77">
        <v>36.298000000000002</v>
      </c>
      <c r="L30" s="77">
        <v>24.187000000000001</v>
      </c>
      <c r="M30" s="77">
        <v>15.127000000000001</v>
      </c>
      <c r="N30" s="77">
        <v>41.869</v>
      </c>
      <c r="O30" s="77">
        <v>0.70799999999999996</v>
      </c>
      <c r="P30" s="77">
        <v>40.747999999999998</v>
      </c>
      <c r="Q30" s="77">
        <v>85.4</v>
      </c>
      <c r="R30" s="77">
        <v>2</v>
      </c>
      <c r="S30" s="77">
        <v>16.457000000000001</v>
      </c>
      <c r="T30" s="77">
        <v>32.418999999999997</v>
      </c>
      <c r="U30" s="77">
        <v>9.3460000000000001</v>
      </c>
      <c r="V30" s="77">
        <v>3.74</v>
      </c>
      <c r="W30" s="77">
        <v>19.983000000000001</v>
      </c>
      <c r="X30" s="77"/>
      <c r="Y30" s="77"/>
      <c r="Z30" s="78"/>
      <c r="AA30" s="79">
        <f>SUM(B30:Z30)</f>
        <v>399.07300000000004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26</v>
      </c>
      <c r="B32" s="61">
        <f>IF(LEN(B$2)&gt;0,SUM(B29:B31),"")</f>
        <v>0.39800000000000002</v>
      </c>
      <c r="C32" s="62">
        <f t="shared" ref="C32:Z32" si="4">IF(LEN(C$2)&gt;0,SUM(C29:C31),"")</f>
        <v>0.53300000000000003</v>
      </c>
      <c r="D32" s="62">
        <f t="shared" si="4"/>
        <v>0.61699999999999999</v>
      </c>
      <c r="E32" s="62">
        <f t="shared" si="4"/>
        <v>10.507999999999999</v>
      </c>
      <c r="F32" s="62">
        <f t="shared" si="4"/>
        <v>17.39</v>
      </c>
      <c r="G32" s="62">
        <f t="shared" si="4"/>
        <v>1.5049999999999999</v>
      </c>
      <c r="H32" s="62">
        <f t="shared" si="4"/>
        <v>6.6459999999999999</v>
      </c>
      <c r="I32" s="62">
        <f t="shared" si="4"/>
        <v>20.547000000000001</v>
      </c>
      <c r="J32" s="62">
        <f t="shared" si="4"/>
        <v>12.647</v>
      </c>
      <c r="K32" s="62">
        <f t="shared" si="4"/>
        <v>36.298000000000002</v>
      </c>
      <c r="L32" s="62">
        <f t="shared" si="4"/>
        <v>24.187000000000001</v>
      </c>
      <c r="M32" s="62">
        <f t="shared" si="4"/>
        <v>15.127000000000001</v>
      </c>
      <c r="N32" s="62">
        <f t="shared" si="4"/>
        <v>41.869</v>
      </c>
      <c r="O32" s="62">
        <f t="shared" si="4"/>
        <v>0.70799999999999996</v>
      </c>
      <c r="P32" s="62">
        <f t="shared" si="4"/>
        <v>40.747999999999998</v>
      </c>
      <c r="Q32" s="62">
        <f t="shared" si="4"/>
        <v>85.4</v>
      </c>
      <c r="R32" s="62">
        <f t="shared" si="4"/>
        <v>2</v>
      </c>
      <c r="S32" s="62">
        <f t="shared" si="4"/>
        <v>16.457000000000001</v>
      </c>
      <c r="T32" s="62">
        <f t="shared" si="4"/>
        <v>32.418999999999997</v>
      </c>
      <c r="U32" s="62">
        <f t="shared" si="4"/>
        <v>9.3460000000000001</v>
      </c>
      <c r="V32" s="62">
        <f t="shared" si="4"/>
        <v>3.74</v>
      </c>
      <c r="W32" s="62">
        <f t="shared" si="4"/>
        <v>19.983000000000001</v>
      </c>
      <c r="X32" s="62">
        <f t="shared" si="4"/>
        <v>0</v>
      </c>
      <c r="Y32" s="62">
        <f t="shared" si="4"/>
        <v>0</v>
      </c>
      <c r="Z32" s="63" t="str">
        <f t="shared" si="4"/>
        <v/>
      </c>
      <c r="AA32" s="64">
        <f>SUM(AA29:AA31)</f>
        <v>399.07300000000004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36" t="s">
        <v>27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28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29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30</v>
      </c>
      <c r="B37" s="98">
        <v>54.1</v>
      </c>
      <c r="C37" s="99">
        <v>16.8</v>
      </c>
      <c r="D37" s="99">
        <v>32</v>
      </c>
      <c r="E37" s="99">
        <v>13.8</v>
      </c>
      <c r="F37" s="99">
        <v>16.5</v>
      </c>
      <c r="G37" s="99">
        <v>37.299999999999997</v>
      </c>
      <c r="H37" s="99">
        <v>79.900000000000006</v>
      </c>
      <c r="I37" s="99">
        <v>126.7</v>
      </c>
      <c r="J37" s="99"/>
      <c r="K37" s="99">
        <v>6</v>
      </c>
      <c r="L37" s="99">
        <v>7.7</v>
      </c>
      <c r="M37" s="99"/>
      <c r="N37" s="99"/>
      <c r="O37" s="99">
        <v>20.7</v>
      </c>
      <c r="P37" s="99">
        <v>32.799999999999997</v>
      </c>
      <c r="Q37" s="99"/>
      <c r="R37" s="99">
        <v>47.3</v>
      </c>
      <c r="S37" s="99"/>
      <c r="T37" s="99"/>
      <c r="U37" s="99"/>
      <c r="V37" s="99"/>
      <c r="W37" s="99"/>
      <c r="X37" s="99">
        <v>161.4</v>
      </c>
      <c r="Y37" s="99">
        <v>83.6</v>
      </c>
      <c r="Z37" s="100"/>
      <c r="AA37" s="79">
        <f t="shared" si="5"/>
        <v>736.6</v>
      </c>
    </row>
    <row r="38" spans="1:27" ht="24.95" customHeight="1" x14ac:dyDescent="0.2">
      <c r="A38" s="97" t="s">
        <v>31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32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33</v>
      </c>
      <c r="B40" s="87">
        <f t="shared" ref="B40:Z40" si="6">IF(LEN(B$2)&gt;0,SUM(B35:B39),"")</f>
        <v>54.1</v>
      </c>
      <c r="C40" s="88">
        <f t="shared" si="6"/>
        <v>16.8</v>
      </c>
      <c r="D40" s="88">
        <f t="shared" si="6"/>
        <v>32</v>
      </c>
      <c r="E40" s="88">
        <f t="shared" si="6"/>
        <v>13.8</v>
      </c>
      <c r="F40" s="88">
        <f t="shared" si="6"/>
        <v>16.5</v>
      </c>
      <c r="G40" s="88">
        <f t="shared" si="6"/>
        <v>37.299999999999997</v>
      </c>
      <c r="H40" s="88">
        <f t="shared" si="6"/>
        <v>79.900000000000006</v>
      </c>
      <c r="I40" s="88">
        <f t="shared" si="6"/>
        <v>126.7</v>
      </c>
      <c r="J40" s="88">
        <f t="shared" si="6"/>
        <v>0</v>
      </c>
      <c r="K40" s="88">
        <f t="shared" si="6"/>
        <v>6</v>
      </c>
      <c r="L40" s="88">
        <f t="shared" si="6"/>
        <v>7.7</v>
      </c>
      <c r="M40" s="88">
        <f t="shared" si="6"/>
        <v>0</v>
      </c>
      <c r="N40" s="88">
        <f t="shared" si="6"/>
        <v>0</v>
      </c>
      <c r="O40" s="88">
        <f t="shared" si="6"/>
        <v>20.7</v>
      </c>
      <c r="P40" s="88">
        <f t="shared" si="6"/>
        <v>32.799999999999997</v>
      </c>
      <c r="Q40" s="88">
        <f t="shared" si="6"/>
        <v>0</v>
      </c>
      <c r="R40" s="88">
        <f t="shared" si="6"/>
        <v>47.3</v>
      </c>
      <c r="S40" s="88">
        <f t="shared" si="6"/>
        <v>0</v>
      </c>
      <c r="T40" s="88">
        <f t="shared" si="6"/>
        <v>0</v>
      </c>
      <c r="U40" s="88">
        <f t="shared" si="6"/>
        <v>0</v>
      </c>
      <c r="V40" s="88">
        <f t="shared" si="6"/>
        <v>0</v>
      </c>
      <c r="W40" s="88">
        <f t="shared" si="6"/>
        <v>0</v>
      </c>
      <c r="X40" s="88">
        <f t="shared" si="6"/>
        <v>161.4</v>
      </c>
      <c r="Y40" s="88">
        <f t="shared" si="6"/>
        <v>83.6</v>
      </c>
      <c r="Z40" s="89" t="str">
        <f t="shared" si="6"/>
        <v/>
      </c>
      <c r="AA40" s="90">
        <f t="shared" si="5"/>
        <v>736.6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36" t="s">
        <v>34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28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29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30</v>
      </c>
      <c r="B45" s="98">
        <v>54.1</v>
      </c>
      <c r="C45" s="99">
        <v>16.8</v>
      </c>
      <c r="D45" s="99">
        <v>32</v>
      </c>
      <c r="E45" s="99">
        <v>13.8</v>
      </c>
      <c r="F45" s="99">
        <v>16.5</v>
      </c>
      <c r="G45" s="99">
        <v>37.299999999999997</v>
      </c>
      <c r="H45" s="99">
        <v>79.900000000000006</v>
      </c>
      <c r="I45" s="99">
        <v>126.7</v>
      </c>
      <c r="J45" s="99"/>
      <c r="K45" s="99">
        <v>6</v>
      </c>
      <c r="L45" s="99">
        <v>7.7</v>
      </c>
      <c r="M45" s="99"/>
      <c r="N45" s="99"/>
      <c r="O45" s="99">
        <v>20.7</v>
      </c>
      <c r="P45" s="99">
        <v>32.799999999999997</v>
      </c>
      <c r="Q45" s="99"/>
      <c r="R45" s="99">
        <v>47.3</v>
      </c>
      <c r="S45" s="99"/>
      <c r="T45" s="99"/>
      <c r="U45" s="99"/>
      <c r="V45" s="99"/>
      <c r="W45" s="99"/>
      <c r="X45" s="99">
        <v>161.4</v>
      </c>
      <c r="Y45" s="99">
        <v>83.6</v>
      </c>
      <c r="Z45" s="100"/>
      <c r="AA45" s="79">
        <f t="shared" si="7"/>
        <v>736.6</v>
      </c>
    </row>
    <row r="46" spans="1:27" ht="24.95" customHeight="1" x14ac:dyDescent="0.2">
      <c r="A46" s="97" t="s">
        <v>31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32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35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36</v>
      </c>
      <c r="B49" s="87">
        <f>IF(LEN(B$2)&gt;0,SUM(B43:B48),"")</f>
        <v>54.1</v>
      </c>
      <c r="C49" s="88">
        <f t="shared" ref="C49:Z49" si="8">IF(LEN(C$2)&gt;0,SUM(C43:C48),"")</f>
        <v>16.8</v>
      </c>
      <c r="D49" s="88">
        <f t="shared" si="8"/>
        <v>32</v>
      </c>
      <c r="E49" s="88">
        <f t="shared" si="8"/>
        <v>13.8</v>
      </c>
      <c r="F49" s="88">
        <f t="shared" si="8"/>
        <v>16.5</v>
      </c>
      <c r="G49" s="88">
        <f t="shared" si="8"/>
        <v>37.299999999999997</v>
      </c>
      <c r="H49" s="88">
        <f t="shared" si="8"/>
        <v>79.900000000000006</v>
      </c>
      <c r="I49" s="88">
        <f t="shared" si="8"/>
        <v>126.7</v>
      </c>
      <c r="J49" s="88">
        <f t="shared" si="8"/>
        <v>0</v>
      </c>
      <c r="K49" s="88">
        <f t="shared" si="8"/>
        <v>6</v>
      </c>
      <c r="L49" s="88">
        <f t="shared" si="8"/>
        <v>7.7</v>
      </c>
      <c r="M49" s="88">
        <f t="shared" si="8"/>
        <v>0</v>
      </c>
      <c r="N49" s="88">
        <f t="shared" si="8"/>
        <v>0</v>
      </c>
      <c r="O49" s="88">
        <f t="shared" si="8"/>
        <v>20.7</v>
      </c>
      <c r="P49" s="88">
        <f t="shared" si="8"/>
        <v>32.799999999999997</v>
      </c>
      <c r="Q49" s="88">
        <f t="shared" si="8"/>
        <v>0</v>
      </c>
      <c r="R49" s="88">
        <f t="shared" si="8"/>
        <v>47.3</v>
      </c>
      <c r="S49" s="88">
        <f t="shared" si="8"/>
        <v>0</v>
      </c>
      <c r="T49" s="88">
        <f t="shared" si="8"/>
        <v>0</v>
      </c>
      <c r="U49" s="88">
        <f t="shared" si="8"/>
        <v>0</v>
      </c>
      <c r="V49" s="88">
        <f t="shared" si="8"/>
        <v>0</v>
      </c>
      <c r="W49" s="88">
        <f t="shared" si="8"/>
        <v>0</v>
      </c>
      <c r="X49" s="88">
        <f t="shared" si="8"/>
        <v>161.4</v>
      </c>
      <c r="Y49" s="88">
        <f t="shared" si="8"/>
        <v>83.6</v>
      </c>
      <c r="Z49" s="89" t="str">
        <f t="shared" si="8"/>
        <v/>
      </c>
      <c r="AA49" s="90">
        <f t="shared" si="7"/>
        <v>736.6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26</v>
      </c>
      <c r="B52" s="87">
        <f t="shared" ref="B52:Z52" si="10">IF(LEN(B$2)&gt;0,B16+B26+B40,"")</f>
        <v>54.498000000000005</v>
      </c>
      <c r="C52" s="88">
        <f t="shared" si="10"/>
        <v>17.333000000000002</v>
      </c>
      <c r="D52" s="88">
        <f t="shared" si="10"/>
        <v>32.616999999999997</v>
      </c>
      <c r="E52" s="88">
        <f t="shared" si="10"/>
        <v>24.308</v>
      </c>
      <c r="F52" s="88">
        <f t="shared" si="10"/>
        <v>33.89</v>
      </c>
      <c r="G52" s="88">
        <f t="shared" si="10"/>
        <v>38.805</v>
      </c>
      <c r="H52" s="88">
        <f t="shared" si="10"/>
        <v>86.546000000000006</v>
      </c>
      <c r="I52" s="88">
        <f t="shared" si="10"/>
        <v>147.24700000000001</v>
      </c>
      <c r="J52" s="88">
        <f t="shared" si="10"/>
        <v>12.647</v>
      </c>
      <c r="K52" s="88">
        <f t="shared" si="10"/>
        <v>42.298000000000002</v>
      </c>
      <c r="L52" s="88">
        <f t="shared" si="10"/>
        <v>31.887</v>
      </c>
      <c r="M52" s="88">
        <f t="shared" si="10"/>
        <v>15.127000000000001</v>
      </c>
      <c r="N52" s="88">
        <f t="shared" si="10"/>
        <v>41.869</v>
      </c>
      <c r="O52" s="88">
        <f t="shared" si="10"/>
        <v>21.407999999999998</v>
      </c>
      <c r="P52" s="88">
        <f t="shared" si="10"/>
        <v>73.548000000000002</v>
      </c>
      <c r="Q52" s="88">
        <f t="shared" si="10"/>
        <v>85.4</v>
      </c>
      <c r="R52" s="88">
        <f t="shared" si="10"/>
        <v>49.3</v>
      </c>
      <c r="S52" s="88">
        <f t="shared" si="10"/>
        <v>16.457000000000001</v>
      </c>
      <c r="T52" s="88">
        <f t="shared" si="10"/>
        <v>32.418999999999997</v>
      </c>
      <c r="U52" s="88">
        <f t="shared" si="10"/>
        <v>9.3460000000000001</v>
      </c>
      <c r="V52" s="88">
        <f t="shared" si="10"/>
        <v>3.74</v>
      </c>
      <c r="W52" s="88">
        <f t="shared" si="10"/>
        <v>19.983000000000001</v>
      </c>
      <c r="X52" s="88">
        <f t="shared" si="10"/>
        <v>161.4</v>
      </c>
      <c r="Y52" s="88">
        <f t="shared" si="10"/>
        <v>83.6</v>
      </c>
      <c r="Z52" s="89" t="str">
        <f t="shared" si="10"/>
        <v/>
      </c>
      <c r="AA52" s="104">
        <f>SUM(B52:Z52)</f>
        <v>1135.6729999999998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1" priority="1" operator="greaterThan">
      <formula>1500</formula>
    </cfRule>
  </conditionalFormatting>
  <printOptions horizontalCentered="1"/>
  <pageMargins left="0.11811023622047245" right="0.11811023622047245" top="0.35433070866141736" bottom="0.23622047244094491" header="0.11811023622047245" footer="0.11811023622047245"/>
  <pageSetup paperSize="9" scale="42" fitToHeight="2" orientation="landscape" horizontalDpi="300" verticalDpi="300" r:id="rId1"/>
  <headerFooter>
    <oddHeader>&amp;L&amp;K000000&amp;A</oddHeader>
    <oddFooter>&amp;R&amp;D,&amp;T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>
    <pageSetUpPr fitToPage="1"/>
  </sheetPr>
  <dimension ref="A1:AA52"/>
  <sheetViews>
    <sheetView showGridLines="0" zoomScale="80" zoomScaleNormal="80" workbookViewId="0">
      <pane xSplit="1" ySplit="2" topLeftCell="B3" activePane="bottomRight" state="frozen"/>
      <selection sqref="A1:XFD1048576"/>
      <selection pane="topRight" sqref="A1:XFD1048576"/>
      <selection pane="bottomLeft" sqref="A1:XFD1048576"/>
      <selection pane="bottomRight" activeCell="AC7" sqref="AC7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52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4" t="s">
        <v>0</v>
      </c>
      <c r="W1" s="4"/>
      <c r="X1" s="4"/>
      <c r="Y1" s="4"/>
      <c r="Z1" s="4"/>
      <c r="AA1" s="4"/>
    </row>
    <row r="2" spans="1:27" ht="30" customHeight="1" thickBot="1" x14ac:dyDescent="0.25">
      <c r="A2" s="6">
        <v>45915</v>
      </c>
      <c r="B2" s="105">
        <v>1</v>
      </c>
      <c r="C2" s="106">
        <v>2</v>
      </c>
      <c r="D2" s="106">
        <v>3</v>
      </c>
      <c r="E2" s="106">
        <v>4</v>
      </c>
      <c r="F2" s="106">
        <v>5</v>
      </c>
      <c r="G2" s="106">
        <v>6</v>
      </c>
      <c r="H2" s="106">
        <v>7</v>
      </c>
      <c r="I2" s="106">
        <v>8</v>
      </c>
      <c r="J2" s="106">
        <v>9</v>
      </c>
      <c r="K2" s="106">
        <v>10</v>
      </c>
      <c r="L2" s="106">
        <v>11</v>
      </c>
      <c r="M2" s="106">
        <v>12</v>
      </c>
      <c r="N2" s="106">
        <v>13</v>
      </c>
      <c r="O2" s="106">
        <v>14</v>
      </c>
      <c r="P2" s="106">
        <v>15</v>
      </c>
      <c r="Q2" s="106">
        <v>16</v>
      </c>
      <c r="R2" s="106">
        <v>17</v>
      </c>
      <c r="S2" s="106">
        <v>18</v>
      </c>
      <c r="T2" s="106">
        <v>19</v>
      </c>
      <c r="U2" s="106">
        <v>20</v>
      </c>
      <c r="V2" s="106">
        <v>21</v>
      </c>
      <c r="W2" s="106">
        <v>22</v>
      </c>
      <c r="X2" s="106">
        <v>23</v>
      </c>
      <c r="Y2" s="107">
        <v>24</v>
      </c>
      <c r="Z2" s="108"/>
      <c r="AA2" s="109" t="s">
        <v>1</v>
      </c>
    </row>
    <row r="3" spans="1:27" ht="30" customHeight="1" thickBot="1" x14ac:dyDescent="0.25">
      <c r="A3" s="12" t="s">
        <v>37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54.5</v>
      </c>
      <c r="C4" s="18">
        <v>17.331999999999997</v>
      </c>
      <c r="D4" s="18">
        <v>32.571999999999996</v>
      </c>
      <c r="E4" s="18">
        <v>24.277999999999999</v>
      </c>
      <c r="F4" s="18">
        <v>33.844000000000001</v>
      </c>
      <c r="G4" s="18">
        <v>38.809000000000005</v>
      </c>
      <c r="H4" s="18">
        <v>86.564000000000007</v>
      </c>
      <c r="I4" s="18">
        <v>147.26799999999997</v>
      </c>
      <c r="J4" s="18">
        <v>12.647</v>
      </c>
      <c r="K4" s="18">
        <v>42.262000000000008</v>
      </c>
      <c r="L4" s="18">
        <v>31.899000000000001</v>
      </c>
      <c r="M4" s="18">
        <v>15.126999999999999</v>
      </c>
      <c r="N4" s="18">
        <v>41.869</v>
      </c>
      <c r="O4" s="18">
        <v>21.412999999999997</v>
      </c>
      <c r="P4" s="18">
        <v>73.557999999999993</v>
      </c>
      <c r="Q4" s="18">
        <v>85.423999999999992</v>
      </c>
      <c r="R4" s="18">
        <v>49.313000000000009</v>
      </c>
      <c r="S4" s="18">
        <v>16.452999999999999</v>
      </c>
      <c r="T4" s="18">
        <v>32.419000000000004</v>
      </c>
      <c r="U4" s="18">
        <v>9.3460000000000001</v>
      </c>
      <c r="V4" s="18">
        <v>3.7610000000000001</v>
      </c>
      <c r="W4" s="18">
        <v>19.983000000000001</v>
      </c>
      <c r="X4" s="18">
        <v>161.39100000000002</v>
      </c>
      <c r="Y4" s="18">
        <v>83.564999999999998</v>
      </c>
      <c r="Z4" s="19"/>
      <c r="AA4" s="20">
        <f>SUM(B4:Z4)</f>
        <v>1135.5969999999998</v>
      </c>
    </row>
    <row r="5" spans="1:27" ht="24.95" customHeight="1" thickBot="1" x14ac:dyDescent="0.25">
      <c r="A5" s="21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3"/>
      <c r="C6" s="14"/>
      <c r="D6" s="14"/>
      <c r="E6" s="14"/>
      <c r="F6" s="14"/>
      <c r="G6" s="14"/>
      <c r="H6" s="14"/>
      <c r="I6" s="14"/>
      <c r="J6" s="14"/>
      <c r="K6" s="14"/>
      <c r="L6" s="14"/>
      <c r="M6" s="14"/>
      <c r="N6" s="14"/>
      <c r="O6" s="14"/>
      <c r="P6" s="14"/>
      <c r="Q6" s="14"/>
      <c r="R6" s="14"/>
      <c r="S6" s="14"/>
      <c r="T6" s="14"/>
      <c r="U6" s="14"/>
      <c r="V6" s="14"/>
      <c r="W6" s="14"/>
      <c r="X6" s="14"/>
      <c r="Y6" s="14"/>
      <c r="Z6" s="14"/>
      <c r="AA6" s="15"/>
    </row>
    <row r="7" spans="1:27" ht="24.95" customHeight="1" x14ac:dyDescent="0.2">
      <c r="A7" s="26" t="s">
        <v>3</v>
      </c>
      <c r="B7" s="27">
        <v>72.709999999999994</v>
      </c>
      <c r="C7" s="28">
        <v>49.2</v>
      </c>
      <c r="D7" s="28">
        <v>53.17</v>
      </c>
      <c r="E7" s="28">
        <v>50.33</v>
      </c>
      <c r="F7" s="28">
        <v>55.64</v>
      </c>
      <c r="G7" s="28">
        <v>79.86</v>
      </c>
      <c r="H7" s="28">
        <v>133.61000000000001</v>
      </c>
      <c r="I7" s="28">
        <v>148.18</v>
      </c>
      <c r="J7" s="28">
        <v>109.54</v>
      </c>
      <c r="K7" s="28">
        <v>62.84</v>
      </c>
      <c r="L7" s="28">
        <v>13.18</v>
      </c>
      <c r="M7" s="28">
        <v>0.11</v>
      </c>
      <c r="N7" s="28">
        <v>-5</v>
      </c>
      <c r="O7" s="28">
        <v>-1.73</v>
      </c>
      <c r="P7" s="28">
        <v>1.74</v>
      </c>
      <c r="Q7" s="28">
        <v>26.19</v>
      </c>
      <c r="R7" s="28">
        <v>76.260000000000005</v>
      </c>
      <c r="S7" s="28">
        <v>162.32</v>
      </c>
      <c r="T7" s="28">
        <v>228.24</v>
      </c>
      <c r="U7" s="28">
        <v>286.2</v>
      </c>
      <c r="V7" s="28">
        <v>193.96</v>
      </c>
      <c r="W7" s="28">
        <v>185.38</v>
      </c>
      <c r="X7" s="28">
        <v>124.13</v>
      </c>
      <c r="Y7" s="28">
        <v>107.69</v>
      </c>
      <c r="Z7" s="29"/>
      <c r="AA7" s="30">
        <f>IF(SUM(B7:Z7)&lt;&gt;0,AVERAGEIF(B7:Z7,"&lt;&gt;"""),"")</f>
        <v>92.239583333333357</v>
      </c>
    </row>
    <row r="8" spans="1:27" ht="24.95" customHeight="1" thickBot="1" x14ac:dyDescent="0.25">
      <c r="A8" s="31"/>
      <c r="B8" s="32"/>
      <c r="C8" s="33"/>
      <c r="D8" s="33"/>
      <c r="E8" s="33"/>
      <c r="F8" s="33"/>
      <c r="G8" s="33"/>
      <c r="H8" s="33"/>
      <c r="I8" s="33"/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/>
      <c r="Y8" s="33"/>
      <c r="Z8" s="34"/>
      <c r="AA8" s="35"/>
    </row>
    <row r="9" spans="1:27" ht="30" customHeight="1" thickBot="1" x14ac:dyDescent="0.25">
      <c r="A9" s="36" t="s">
        <v>5</v>
      </c>
      <c r="B9" s="37"/>
      <c r="C9" s="38"/>
      <c r="D9" s="38"/>
      <c r="E9" s="38"/>
      <c r="F9" s="38"/>
      <c r="G9" s="38"/>
      <c r="H9" s="38"/>
      <c r="I9" s="38"/>
      <c r="J9" s="38"/>
      <c r="K9" s="38"/>
      <c r="L9" s="38"/>
      <c r="M9" s="38"/>
      <c r="N9" s="38"/>
      <c r="O9" s="38"/>
      <c r="P9" s="38"/>
      <c r="Q9" s="38"/>
      <c r="R9" s="38"/>
      <c r="S9" s="38"/>
      <c r="T9" s="38"/>
      <c r="U9" s="38"/>
      <c r="V9" s="38"/>
      <c r="W9" s="38"/>
      <c r="X9" s="38"/>
      <c r="Y9" s="38"/>
      <c r="Z9" s="39"/>
      <c r="AA9" s="11" t="s">
        <v>1</v>
      </c>
    </row>
    <row r="10" spans="1:27" ht="24.95" customHeight="1" x14ac:dyDescent="0.2">
      <c r="A10" s="40" t="s">
        <v>6</v>
      </c>
      <c r="B10" s="41"/>
      <c r="C10" s="42"/>
      <c r="D10" s="42"/>
      <c r="E10" s="42"/>
      <c r="F10" s="42"/>
      <c r="G10" s="42"/>
      <c r="H10" s="42"/>
      <c r="I10" s="42"/>
      <c r="J10" s="42"/>
      <c r="K10" s="42"/>
      <c r="L10" s="42"/>
      <c r="M10" s="42"/>
      <c r="N10" s="42"/>
      <c r="O10" s="42"/>
      <c r="P10" s="42"/>
      <c r="Q10" s="42"/>
      <c r="R10" s="42"/>
      <c r="S10" s="42"/>
      <c r="T10" s="42"/>
      <c r="U10" s="42"/>
      <c r="V10" s="42"/>
      <c r="W10" s="42"/>
      <c r="X10" s="42"/>
      <c r="Y10" s="42"/>
      <c r="Z10" s="43"/>
      <c r="AA10" s="44">
        <f t="shared" ref="AA10:AA15" si="0">SUM(B10:Z10)</f>
        <v>0</v>
      </c>
    </row>
    <row r="11" spans="1:27" ht="24.95" customHeight="1" x14ac:dyDescent="0.2">
      <c r="A11" s="45" t="s">
        <v>7</v>
      </c>
      <c r="B11" s="46"/>
      <c r="C11" s="47"/>
      <c r="D11" s="47"/>
      <c r="E11" s="47"/>
      <c r="F11" s="47"/>
      <c r="G11" s="47"/>
      <c r="H11" s="47"/>
      <c r="I11" s="47"/>
      <c r="J11" s="47"/>
      <c r="K11" s="47"/>
      <c r="L11" s="47"/>
      <c r="M11" s="47"/>
      <c r="N11" s="47"/>
      <c r="O11" s="47"/>
      <c r="P11" s="47"/>
      <c r="Q11" s="47"/>
      <c r="R11" s="47"/>
      <c r="S11" s="47"/>
      <c r="T11" s="47"/>
      <c r="U11" s="47"/>
      <c r="V11" s="47"/>
      <c r="W11" s="47"/>
      <c r="X11" s="47"/>
      <c r="Y11" s="47"/>
      <c r="Z11" s="48"/>
      <c r="AA11" s="49">
        <f t="shared" si="0"/>
        <v>0</v>
      </c>
    </row>
    <row r="12" spans="1:27" ht="24.95" customHeight="1" x14ac:dyDescent="0.2">
      <c r="A12" s="50" t="s">
        <v>8</v>
      </c>
      <c r="B12" s="51"/>
      <c r="C12" s="52"/>
      <c r="D12" s="52"/>
      <c r="E12" s="52"/>
      <c r="F12" s="52"/>
      <c r="G12" s="52"/>
      <c r="H12" s="52"/>
      <c r="I12" s="52"/>
      <c r="J12" s="52"/>
      <c r="K12" s="52"/>
      <c r="L12" s="52"/>
      <c r="M12" s="52"/>
      <c r="N12" s="52"/>
      <c r="O12" s="52"/>
      <c r="P12" s="52"/>
      <c r="Q12" s="52"/>
      <c r="R12" s="52">
        <v>10</v>
      </c>
      <c r="S12" s="52">
        <v>10</v>
      </c>
      <c r="T12" s="52"/>
      <c r="U12" s="52"/>
      <c r="V12" s="52">
        <v>2.75</v>
      </c>
      <c r="W12" s="52">
        <v>14.956</v>
      </c>
      <c r="X12" s="52">
        <v>30</v>
      </c>
      <c r="Y12" s="52"/>
      <c r="Z12" s="53"/>
      <c r="AA12" s="54">
        <f t="shared" si="0"/>
        <v>67.706000000000003</v>
      </c>
    </row>
    <row r="13" spans="1:27" ht="24.95" customHeight="1" x14ac:dyDescent="0.2">
      <c r="A13" s="50" t="s">
        <v>9</v>
      </c>
      <c r="B13" s="51"/>
      <c r="C13" s="52"/>
      <c r="D13" s="52"/>
      <c r="E13" s="52"/>
      <c r="F13" s="52"/>
      <c r="G13" s="52"/>
      <c r="H13" s="52"/>
      <c r="I13" s="52">
        <v>35</v>
      </c>
      <c r="J13" s="52"/>
      <c r="K13" s="52"/>
      <c r="L13" s="52"/>
      <c r="M13" s="52"/>
      <c r="N13" s="52"/>
      <c r="O13" s="52"/>
      <c r="P13" s="52"/>
      <c r="Q13" s="52"/>
      <c r="R13" s="52"/>
      <c r="S13" s="52"/>
      <c r="T13" s="52">
        <v>15.615</v>
      </c>
      <c r="U13" s="52">
        <v>9.3460000000000001</v>
      </c>
      <c r="V13" s="52"/>
      <c r="W13" s="52"/>
      <c r="X13" s="52"/>
      <c r="Y13" s="52"/>
      <c r="Z13" s="53"/>
      <c r="AA13" s="54">
        <f t="shared" si="0"/>
        <v>59.960999999999999</v>
      </c>
    </row>
    <row r="14" spans="1:27" ht="24.95" customHeight="1" x14ac:dyDescent="0.2">
      <c r="A14" s="55" t="s">
        <v>10</v>
      </c>
      <c r="B14" s="56">
        <v>24.5</v>
      </c>
      <c r="C14" s="57">
        <v>15.032</v>
      </c>
      <c r="D14" s="57">
        <v>21.009</v>
      </c>
      <c r="E14" s="57">
        <v>8.032</v>
      </c>
      <c r="F14" s="57">
        <v>7.6739999999999995</v>
      </c>
      <c r="G14" s="57">
        <v>9.6789999999999985</v>
      </c>
      <c r="H14" s="57">
        <v>38.210999999999999</v>
      </c>
      <c r="I14" s="57">
        <v>69.295999999999992</v>
      </c>
      <c r="J14" s="57">
        <v>0.14899999999999999</v>
      </c>
      <c r="K14" s="57">
        <v>10.257</v>
      </c>
      <c r="L14" s="57">
        <v>31.899000000000001</v>
      </c>
      <c r="M14" s="57">
        <v>5.532</v>
      </c>
      <c r="N14" s="57">
        <v>36.169000000000004</v>
      </c>
      <c r="O14" s="57">
        <v>20.015999999999998</v>
      </c>
      <c r="P14" s="57">
        <v>62.857999999999997</v>
      </c>
      <c r="Q14" s="57">
        <v>43.763999999999996</v>
      </c>
      <c r="R14" s="57">
        <v>22.294</v>
      </c>
      <c r="S14" s="57">
        <v>1.304</v>
      </c>
      <c r="T14" s="57">
        <v>1.4999999999999999E-2</v>
      </c>
      <c r="U14" s="57"/>
      <c r="V14" s="57"/>
      <c r="W14" s="57"/>
      <c r="X14" s="57">
        <v>31.890999999999998</v>
      </c>
      <c r="Y14" s="57">
        <v>34.344999999999992</v>
      </c>
      <c r="Z14" s="58"/>
      <c r="AA14" s="59">
        <f t="shared" si="0"/>
        <v>493.92599999999999</v>
      </c>
    </row>
    <row r="15" spans="1:27" ht="24.95" customHeight="1" x14ac:dyDescent="0.2">
      <c r="A15" s="55" t="s">
        <v>11</v>
      </c>
      <c r="B15" s="56"/>
      <c r="C15" s="57"/>
      <c r="D15" s="57"/>
      <c r="E15" s="57"/>
      <c r="F15" s="57"/>
      <c r="G15" s="57"/>
      <c r="H15" s="57"/>
      <c r="I15" s="57"/>
      <c r="J15" s="57"/>
      <c r="K15" s="57"/>
      <c r="L15" s="57"/>
      <c r="M15" s="57"/>
      <c r="N15" s="57"/>
      <c r="O15" s="57"/>
      <c r="P15" s="57"/>
      <c r="Q15" s="57"/>
      <c r="R15" s="57"/>
      <c r="S15" s="57"/>
      <c r="T15" s="57"/>
      <c r="U15" s="57"/>
      <c r="V15" s="57"/>
      <c r="W15" s="57"/>
      <c r="X15" s="57"/>
      <c r="Y15" s="57"/>
      <c r="Z15" s="58"/>
      <c r="AA15" s="59">
        <f t="shared" si="0"/>
        <v>0</v>
      </c>
    </row>
    <row r="16" spans="1:27" ht="30" customHeight="1" thickBot="1" x14ac:dyDescent="0.25">
      <c r="A16" s="60" t="s">
        <v>12</v>
      </c>
      <c r="B16" s="61">
        <f>IF(LEN(B$2)&gt;0,SUM(B10:B15),"")</f>
        <v>24.5</v>
      </c>
      <c r="C16" s="62">
        <f t="shared" ref="C16:Z16" si="1">IF(LEN(C$2)&gt;0,SUM(C10:C15),"")</f>
        <v>15.032</v>
      </c>
      <c r="D16" s="62">
        <f t="shared" si="1"/>
        <v>21.009</v>
      </c>
      <c r="E16" s="62">
        <f t="shared" si="1"/>
        <v>8.032</v>
      </c>
      <c r="F16" s="62">
        <f t="shared" si="1"/>
        <v>7.6739999999999995</v>
      </c>
      <c r="G16" s="62">
        <f t="shared" si="1"/>
        <v>9.6789999999999985</v>
      </c>
      <c r="H16" s="62">
        <f t="shared" si="1"/>
        <v>38.210999999999999</v>
      </c>
      <c r="I16" s="62">
        <f t="shared" si="1"/>
        <v>104.29599999999999</v>
      </c>
      <c r="J16" s="62">
        <f t="shared" si="1"/>
        <v>0.14899999999999999</v>
      </c>
      <c r="K16" s="62">
        <f t="shared" si="1"/>
        <v>10.257</v>
      </c>
      <c r="L16" s="62">
        <f t="shared" si="1"/>
        <v>31.899000000000001</v>
      </c>
      <c r="M16" s="62">
        <f t="shared" si="1"/>
        <v>5.532</v>
      </c>
      <c r="N16" s="62">
        <f t="shared" si="1"/>
        <v>36.169000000000004</v>
      </c>
      <c r="O16" s="62">
        <f t="shared" si="1"/>
        <v>20.015999999999998</v>
      </c>
      <c r="P16" s="62">
        <f t="shared" si="1"/>
        <v>62.857999999999997</v>
      </c>
      <c r="Q16" s="62">
        <f t="shared" si="1"/>
        <v>43.763999999999996</v>
      </c>
      <c r="R16" s="62">
        <f t="shared" si="1"/>
        <v>32.293999999999997</v>
      </c>
      <c r="S16" s="62">
        <f t="shared" si="1"/>
        <v>11.304</v>
      </c>
      <c r="T16" s="62">
        <f t="shared" si="1"/>
        <v>15.63</v>
      </c>
      <c r="U16" s="62">
        <f t="shared" si="1"/>
        <v>9.3460000000000001</v>
      </c>
      <c r="V16" s="62">
        <f t="shared" si="1"/>
        <v>2.75</v>
      </c>
      <c r="W16" s="62">
        <f t="shared" si="1"/>
        <v>14.956</v>
      </c>
      <c r="X16" s="62">
        <f t="shared" si="1"/>
        <v>61.890999999999998</v>
      </c>
      <c r="Y16" s="62">
        <f t="shared" si="1"/>
        <v>34.344999999999992</v>
      </c>
      <c r="Z16" s="63" t="str">
        <f t="shared" si="1"/>
        <v/>
      </c>
      <c r="AA16" s="64">
        <f>SUM(AA10:AA15)</f>
        <v>621.59299999999996</v>
      </c>
    </row>
    <row r="17" spans="1:27" ht="18" customHeight="1" thickBot="1" x14ac:dyDescent="0.25">
      <c r="A17" s="65"/>
      <c r="B17" s="66"/>
      <c r="C17" s="67"/>
      <c r="D17" s="67"/>
      <c r="E17" s="67"/>
      <c r="F17" s="67"/>
      <c r="G17" s="67"/>
      <c r="H17" s="67"/>
      <c r="I17" s="67"/>
      <c r="J17" s="67"/>
      <c r="K17" s="67"/>
      <c r="L17" s="67"/>
      <c r="M17" s="67"/>
      <c r="N17" s="67"/>
      <c r="O17" s="67"/>
      <c r="P17" s="67"/>
      <c r="Q17" s="67"/>
      <c r="R17" s="67"/>
      <c r="S17" s="67"/>
      <c r="T17" s="67"/>
      <c r="U17" s="67"/>
      <c r="V17" s="67"/>
      <c r="W17" s="67"/>
      <c r="X17" s="67"/>
      <c r="Y17" s="67"/>
      <c r="Z17" s="67"/>
      <c r="AA17" s="68"/>
    </row>
    <row r="18" spans="1:27" ht="30" customHeight="1" thickBot="1" x14ac:dyDescent="0.25">
      <c r="A18" s="69" t="s">
        <v>13</v>
      </c>
      <c r="B18" s="37"/>
      <c r="C18" s="38"/>
      <c r="D18" s="38"/>
      <c r="E18" s="38"/>
      <c r="F18" s="38"/>
      <c r="G18" s="38"/>
      <c r="H18" s="38"/>
      <c r="I18" s="38"/>
      <c r="J18" s="38"/>
      <c r="K18" s="38"/>
      <c r="L18" s="38"/>
      <c r="M18" s="38"/>
      <c r="N18" s="38"/>
      <c r="O18" s="38"/>
      <c r="P18" s="38"/>
      <c r="Q18" s="38"/>
      <c r="R18" s="38"/>
      <c r="S18" s="38"/>
      <c r="T18" s="38"/>
      <c r="U18" s="38"/>
      <c r="V18" s="38"/>
      <c r="W18" s="38"/>
      <c r="X18" s="38"/>
      <c r="Y18" s="38"/>
      <c r="Z18" s="39"/>
      <c r="AA18" s="11" t="s">
        <v>1</v>
      </c>
    </row>
    <row r="19" spans="1:27" ht="24.95" customHeight="1" x14ac:dyDescent="0.2">
      <c r="A19" s="70" t="s">
        <v>14</v>
      </c>
      <c r="B19" s="71"/>
      <c r="C19" s="72"/>
      <c r="D19" s="72"/>
      <c r="E19" s="72"/>
      <c r="F19" s="72"/>
      <c r="G19" s="72"/>
      <c r="H19" s="72"/>
      <c r="I19" s="72"/>
      <c r="J19" s="72"/>
      <c r="K19" s="72"/>
      <c r="L19" s="72"/>
      <c r="M19" s="72"/>
      <c r="N19" s="72">
        <v>5.65</v>
      </c>
      <c r="O19" s="72"/>
      <c r="P19" s="72">
        <v>5.65</v>
      </c>
      <c r="Q19" s="72">
        <v>3.75</v>
      </c>
      <c r="R19" s="72">
        <v>3.8</v>
      </c>
      <c r="S19" s="72"/>
      <c r="T19" s="72"/>
      <c r="U19" s="72"/>
      <c r="V19" s="72"/>
      <c r="W19" s="72"/>
      <c r="X19" s="72"/>
      <c r="Y19" s="72"/>
      <c r="Z19" s="73"/>
      <c r="AA19" s="74">
        <f t="shared" ref="AA19:AA25" si="2">SUM(B19:Z19)</f>
        <v>18.850000000000001</v>
      </c>
    </row>
    <row r="20" spans="1:27" ht="24.95" customHeight="1" x14ac:dyDescent="0.2">
      <c r="A20" s="75" t="s">
        <v>15</v>
      </c>
      <c r="B20" s="76">
        <v>5</v>
      </c>
      <c r="C20" s="77">
        <v>2.2999999999999998</v>
      </c>
      <c r="D20" s="77"/>
      <c r="E20" s="77"/>
      <c r="F20" s="77"/>
      <c r="G20" s="77">
        <v>1.8</v>
      </c>
      <c r="H20" s="77">
        <v>7.7</v>
      </c>
      <c r="I20" s="77">
        <v>8.3350000000000009</v>
      </c>
      <c r="J20" s="77"/>
      <c r="K20" s="77">
        <v>8.3009999999999984</v>
      </c>
      <c r="L20" s="77"/>
      <c r="M20" s="77">
        <v>1.03</v>
      </c>
      <c r="N20" s="77">
        <v>0.05</v>
      </c>
      <c r="O20" s="77">
        <v>1.3940000000000001</v>
      </c>
      <c r="P20" s="77">
        <v>5.03</v>
      </c>
      <c r="Q20" s="77">
        <v>5.01</v>
      </c>
      <c r="R20" s="77">
        <v>11.05</v>
      </c>
      <c r="S20" s="77">
        <v>4.9000000000000002E-2</v>
      </c>
      <c r="T20" s="77">
        <v>8.4859999999999989</v>
      </c>
      <c r="U20" s="77"/>
      <c r="V20" s="77"/>
      <c r="W20" s="77">
        <v>2.7E-2</v>
      </c>
      <c r="X20" s="77">
        <v>43.168999999999997</v>
      </c>
      <c r="Y20" s="77">
        <v>33.200000000000003</v>
      </c>
      <c r="Z20" s="78"/>
      <c r="AA20" s="79">
        <f t="shared" si="2"/>
        <v>141.93099999999998</v>
      </c>
    </row>
    <row r="21" spans="1:27" ht="24.95" customHeight="1" x14ac:dyDescent="0.2">
      <c r="A21" s="75" t="s">
        <v>16</v>
      </c>
      <c r="B21" s="80">
        <v>25</v>
      </c>
      <c r="C21" s="81"/>
      <c r="D21" s="81">
        <v>11.563000000000001</v>
      </c>
      <c r="E21" s="81">
        <v>16.245999999999999</v>
      </c>
      <c r="F21" s="81">
        <v>26.17</v>
      </c>
      <c r="G21" s="81">
        <v>27.33</v>
      </c>
      <c r="H21" s="81">
        <v>40.652999999999999</v>
      </c>
      <c r="I21" s="81">
        <v>34.637</v>
      </c>
      <c r="J21" s="81">
        <v>11.398</v>
      </c>
      <c r="K21" s="81">
        <v>23.703999999999997</v>
      </c>
      <c r="L21" s="81"/>
      <c r="M21" s="81">
        <v>8.1649999999999991</v>
      </c>
      <c r="N21" s="81"/>
      <c r="O21" s="81">
        <v>3.0000000000000001E-3</v>
      </c>
      <c r="P21" s="81">
        <v>0.02</v>
      </c>
      <c r="Q21" s="81"/>
      <c r="R21" s="81">
        <v>2.169</v>
      </c>
      <c r="S21" s="81"/>
      <c r="T21" s="81">
        <v>3.3029999999999999</v>
      </c>
      <c r="U21" s="81"/>
      <c r="V21" s="81">
        <v>1.0999999999999999E-2</v>
      </c>
      <c r="W21" s="81"/>
      <c r="X21" s="81">
        <v>56.331000000000003</v>
      </c>
      <c r="Y21" s="81">
        <v>16.02</v>
      </c>
      <c r="Z21" s="78"/>
      <c r="AA21" s="79">
        <f t="shared" si="2"/>
        <v>302.72299999999996</v>
      </c>
    </row>
    <row r="22" spans="1:27" ht="24.95" customHeight="1" x14ac:dyDescent="0.2">
      <c r="A22" s="82" t="s">
        <v>17</v>
      </c>
      <c r="B22" s="81"/>
      <c r="C22" s="81"/>
      <c r="D22" s="81"/>
      <c r="E22" s="81"/>
      <c r="F22" s="81"/>
      <c r="G22" s="81"/>
      <c r="H22" s="81"/>
      <c r="I22" s="81"/>
      <c r="J22" s="81"/>
      <c r="K22" s="81"/>
      <c r="L22" s="81"/>
      <c r="M22" s="81"/>
      <c r="N22" s="81"/>
      <c r="O22" s="81"/>
      <c r="P22" s="81"/>
      <c r="Q22" s="81"/>
      <c r="R22" s="81"/>
      <c r="S22" s="81"/>
      <c r="T22" s="81"/>
      <c r="U22" s="81"/>
      <c r="V22" s="81"/>
      <c r="W22" s="81"/>
      <c r="X22" s="81"/>
      <c r="Y22" s="81"/>
      <c r="Z22" s="83"/>
      <c r="AA22" s="84">
        <f t="shared" si="2"/>
        <v>0</v>
      </c>
    </row>
    <row r="23" spans="1:27" ht="24.95" customHeight="1" x14ac:dyDescent="0.2">
      <c r="A23" s="85" t="s">
        <v>18</v>
      </c>
      <c r="B23" s="77"/>
      <c r="C23" s="77"/>
      <c r="D23" s="77"/>
      <c r="E23" s="77"/>
      <c r="F23" s="77"/>
      <c r="G23" s="77"/>
      <c r="H23" s="77"/>
      <c r="I23" s="77"/>
      <c r="J23" s="77"/>
      <c r="K23" s="77"/>
      <c r="L23" s="77"/>
      <c r="M23" s="77"/>
      <c r="N23" s="77"/>
      <c r="O23" s="77"/>
      <c r="P23" s="77"/>
      <c r="Q23" s="77"/>
      <c r="R23" s="77"/>
      <c r="S23" s="77"/>
      <c r="T23" s="77"/>
      <c r="U23" s="77"/>
      <c r="V23" s="77"/>
      <c r="W23" s="77"/>
      <c r="X23" s="77"/>
      <c r="Y23" s="77"/>
      <c r="Z23" s="77"/>
      <c r="AA23" s="79">
        <f t="shared" si="2"/>
        <v>0</v>
      </c>
    </row>
    <row r="24" spans="1:27" ht="24.95" customHeight="1" x14ac:dyDescent="0.2">
      <c r="A24" s="85" t="s">
        <v>19</v>
      </c>
      <c r="B24" s="77"/>
      <c r="C24" s="77"/>
      <c r="D24" s="77"/>
      <c r="E24" s="77"/>
      <c r="F24" s="77"/>
      <c r="G24" s="77"/>
      <c r="H24" s="77"/>
      <c r="I24" s="77"/>
      <c r="J24" s="77"/>
      <c r="K24" s="77"/>
      <c r="L24" s="77"/>
      <c r="M24" s="77"/>
      <c r="N24" s="77"/>
      <c r="O24" s="77"/>
      <c r="P24" s="77"/>
      <c r="Q24" s="77"/>
      <c r="R24" s="77"/>
      <c r="S24" s="77"/>
      <c r="T24" s="77"/>
      <c r="U24" s="77"/>
      <c r="V24" s="77"/>
      <c r="W24" s="77"/>
      <c r="X24" s="77"/>
      <c r="Y24" s="77"/>
      <c r="Z24" s="77"/>
      <c r="AA24" s="79">
        <f t="shared" si="2"/>
        <v>0</v>
      </c>
    </row>
    <row r="25" spans="1:27" ht="24.95" customHeight="1" x14ac:dyDescent="0.2">
      <c r="A25" s="85" t="s">
        <v>20</v>
      </c>
      <c r="B25" s="77"/>
      <c r="C25" s="77"/>
      <c r="D25" s="77"/>
      <c r="E25" s="77"/>
      <c r="F25" s="77"/>
      <c r="G25" s="77"/>
      <c r="H25" s="77"/>
      <c r="I25" s="77"/>
      <c r="J25" s="77"/>
      <c r="K25" s="77"/>
      <c r="L25" s="77"/>
      <c r="M25" s="77"/>
      <c r="N25" s="77"/>
      <c r="O25" s="77"/>
      <c r="P25" s="77"/>
      <c r="Q25" s="77"/>
      <c r="R25" s="77"/>
      <c r="S25" s="77"/>
      <c r="T25" s="77"/>
      <c r="U25" s="77"/>
      <c r="V25" s="77"/>
      <c r="W25" s="77"/>
      <c r="X25" s="77"/>
      <c r="Y25" s="77"/>
      <c r="Z25" s="77"/>
      <c r="AA25" s="79">
        <f t="shared" si="2"/>
        <v>0</v>
      </c>
    </row>
    <row r="26" spans="1:27" ht="30" customHeight="1" thickBot="1" x14ac:dyDescent="0.25">
      <c r="A26" s="86" t="s">
        <v>21</v>
      </c>
      <c r="B26" s="87">
        <f>IF(LEN(B$2)&gt;0,SUM(B19:B25),"")</f>
        <v>30</v>
      </c>
      <c r="C26" s="88">
        <f t="shared" ref="C26:Z26" si="3">IF(LEN(C$2)&gt;0,SUM(C19:C25),"")</f>
        <v>2.2999999999999998</v>
      </c>
      <c r="D26" s="88">
        <f t="shared" si="3"/>
        <v>11.563000000000001</v>
      </c>
      <c r="E26" s="88">
        <f t="shared" si="3"/>
        <v>16.245999999999999</v>
      </c>
      <c r="F26" s="88">
        <f t="shared" si="3"/>
        <v>26.17</v>
      </c>
      <c r="G26" s="88">
        <f t="shared" si="3"/>
        <v>29.13</v>
      </c>
      <c r="H26" s="88">
        <f t="shared" si="3"/>
        <v>48.353000000000002</v>
      </c>
      <c r="I26" s="88">
        <f t="shared" si="3"/>
        <v>42.972000000000001</v>
      </c>
      <c r="J26" s="88">
        <f t="shared" si="3"/>
        <v>11.398</v>
      </c>
      <c r="K26" s="88">
        <f t="shared" si="3"/>
        <v>32.004999999999995</v>
      </c>
      <c r="L26" s="88">
        <f t="shared" si="3"/>
        <v>0</v>
      </c>
      <c r="M26" s="88">
        <f t="shared" si="3"/>
        <v>9.1949999999999985</v>
      </c>
      <c r="N26" s="88">
        <f t="shared" si="3"/>
        <v>5.7</v>
      </c>
      <c r="O26" s="88">
        <f t="shared" si="3"/>
        <v>1.397</v>
      </c>
      <c r="P26" s="88">
        <f t="shared" si="3"/>
        <v>10.7</v>
      </c>
      <c r="Q26" s="88">
        <f t="shared" si="3"/>
        <v>8.76</v>
      </c>
      <c r="R26" s="88">
        <f t="shared" si="3"/>
        <v>17.019000000000002</v>
      </c>
      <c r="S26" s="88">
        <f t="shared" si="3"/>
        <v>4.9000000000000002E-2</v>
      </c>
      <c r="T26" s="88">
        <f t="shared" si="3"/>
        <v>11.788999999999998</v>
      </c>
      <c r="U26" s="88">
        <f t="shared" si="3"/>
        <v>0</v>
      </c>
      <c r="V26" s="88">
        <f t="shared" si="3"/>
        <v>1.0999999999999999E-2</v>
      </c>
      <c r="W26" s="88">
        <f t="shared" si="3"/>
        <v>2.7E-2</v>
      </c>
      <c r="X26" s="88">
        <f t="shared" si="3"/>
        <v>99.5</v>
      </c>
      <c r="Y26" s="88">
        <f t="shared" si="3"/>
        <v>49.22</v>
      </c>
      <c r="Z26" s="89" t="str">
        <f t="shared" si="3"/>
        <v/>
      </c>
      <c r="AA26" s="90">
        <f>SUM(AA19:AA25)</f>
        <v>463.50399999999991</v>
      </c>
    </row>
    <row r="27" spans="1:27" ht="18" customHeight="1" thickBot="1" x14ac:dyDescent="0.25">
      <c r="A27" s="65"/>
      <c r="B27" s="66"/>
      <c r="C27" s="67"/>
      <c r="D27" s="67"/>
      <c r="E27" s="67"/>
      <c r="F27" s="67"/>
      <c r="G27" s="67"/>
      <c r="H27" s="67"/>
      <c r="I27" s="67"/>
      <c r="J27" s="67"/>
      <c r="K27" s="67"/>
      <c r="L27" s="67"/>
      <c r="M27" s="67"/>
      <c r="N27" s="67"/>
      <c r="O27" s="67"/>
      <c r="P27" s="67"/>
      <c r="Q27" s="67"/>
      <c r="R27" s="67"/>
      <c r="S27" s="67"/>
      <c r="T27" s="67"/>
      <c r="U27" s="67"/>
      <c r="V27" s="67"/>
      <c r="W27" s="67"/>
      <c r="X27" s="67"/>
      <c r="Y27" s="67"/>
      <c r="Z27" s="67"/>
      <c r="AA27" s="68"/>
    </row>
    <row r="28" spans="1:27" ht="30" customHeight="1" thickBot="1" x14ac:dyDescent="0.25">
      <c r="A28" s="69" t="s">
        <v>38</v>
      </c>
      <c r="B28" s="37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38"/>
      <c r="Y28" s="38"/>
      <c r="Z28" s="39"/>
      <c r="AA28" s="11" t="s">
        <v>1</v>
      </c>
    </row>
    <row r="29" spans="1:27" ht="24.95" customHeight="1" x14ac:dyDescent="0.2">
      <c r="A29" s="70" t="s">
        <v>23</v>
      </c>
      <c r="B29" s="71"/>
      <c r="C29" s="72"/>
      <c r="D29" s="72"/>
      <c r="E29" s="72"/>
      <c r="F29" s="72"/>
      <c r="G29" s="72"/>
      <c r="H29" s="72"/>
      <c r="I29" s="72"/>
      <c r="J29" s="72"/>
      <c r="K29" s="72"/>
      <c r="L29" s="72"/>
      <c r="M29" s="72"/>
      <c r="N29" s="72"/>
      <c r="O29" s="72"/>
      <c r="P29" s="72"/>
      <c r="Q29" s="72"/>
      <c r="R29" s="72"/>
      <c r="S29" s="72"/>
      <c r="T29" s="72"/>
      <c r="U29" s="72"/>
      <c r="V29" s="72"/>
      <c r="W29" s="72"/>
      <c r="X29" s="72"/>
      <c r="Y29" s="72"/>
      <c r="Z29" s="73"/>
      <c r="AA29" s="74">
        <f>SUM(B29:Z29)</f>
        <v>0</v>
      </c>
    </row>
    <row r="30" spans="1:27" ht="24.95" customHeight="1" x14ac:dyDescent="0.2">
      <c r="A30" s="75" t="s">
        <v>24</v>
      </c>
      <c r="B30" s="76">
        <v>54.5</v>
      </c>
      <c r="C30" s="77">
        <v>17.332000000000001</v>
      </c>
      <c r="D30" s="77">
        <v>32.572000000000003</v>
      </c>
      <c r="E30" s="77">
        <v>24.277999999999999</v>
      </c>
      <c r="F30" s="77">
        <v>33.844000000000001</v>
      </c>
      <c r="G30" s="77">
        <v>38.808999999999997</v>
      </c>
      <c r="H30" s="77">
        <v>86.563999999999993</v>
      </c>
      <c r="I30" s="77">
        <v>147.268</v>
      </c>
      <c r="J30" s="77">
        <v>11.547000000000001</v>
      </c>
      <c r="K30" s="77">
        <v>42.262</v>
      </c>
      <c r="L30" s="77">
        <v>31.899000000000001</v>
      </c>
      <c r="M30" s="77">
        <v>14.727</v>
      </c>
      <c r="N30" s="77">
        <v>41.869</v>
      </c>
      <c r="O30" s="77">
        <v>21.413</v>
      </c>
      <c r="P30" s="77">
        <v>73.558000000000007</v>
      </c>
      <c r="Q30" s="77">
        <v>52.524000000000001</v>
      </c>
      <c r="R30" s="77">
        <v>49.313000000000002</v>
      </c>
      <c r="S30" s="77">
        <v>11.353</v>
      </c>
      <c r="T30" s="77">
        <v>27.419</v>
      </c>
      <c r="U30" s="77">
        <v>9.3460000000000001</v>
      </c>
      <c r="V30" s="77">
        <v>2.7610000000000001</v>
      </c>
      <c r="W30" s="77">
        <v>14.983000000000001</v>
      </c>
      <c r="X30" s="77">
        <v>161.39099999999999</v>
      </c>
      <c r="Y30" s="77">
        <v>83.564999999999998</v>
      </c>
      <c r="Z30" s="78"/>
      <c r="AA30" s="79">
        <f>SUM(B30:Z30)</f>
        <v>1085.0969999999998</v>
      </c>
    </row>
    <row r="31" spans="1:27" ht="24.95" customHeight="1" x14ac:dyDescent="0.2">
      <c r="A31" s="82" t="s">
        <v>25</v>
      </c>
      <c r="B31" s="80"/>
      <c r="C31" s="81"/>
      <c r="D31" s="81"/>
      <c r="E31" s="81"/>
      <c r="F31" s="81"/>
      <c r="G31" s="81"/>
      <c r="H31" s="81"/>
      <c r="I31" s="81"/>
      <c r="J31" s="81"/>
      <c r="K31" s="81"/>
      <c r="L31" s="81"/>
      <c r="M31" s="81"/>
      <c r="N31" s="81"/>
      <c r="O31" s="81"/>
      <c r="P31" s="81"/>
      <c r="Q31" s="81"/>
      <c r="R31" s="81"/>
      <c r="S31" s="81"/>
      <c r="T31" s="81"/>
      <c r="U31" s="81"/>
      <c r="V31" s="81"/>
      <c r="W31" s="81"/>
      <c r="X31" s="81"/>
      <c r="Y31" s="81"/>
      <c r="Z31" s="83"/>
      <c r="AA31" s="84">
        <f>SUM(B31:Z31)</f>
        <v>0</v>
      </c>
    </row>
    <row r="32" spans="1:27" ht="30" customHeight="1" thickBot="1" x14ac:dyDescent="0.25">
      <c r="A32" s="60" t="s">
        <v>39</v>
      </c>
      <c r="B32" s="61">
        <f>IF(LEN(B$2)&gt;0,SUM(B29:B31),"")</f>
        <v>54.5</v>
      </c>
      <c r="C32" s="62">
        <f t="shared" ref="C32:Z32" si="4">IF(LEN(C$2)&gt;0,SUM(C29:C31),"")</f>
        <v>17.332000000000001</v>
      </c>
      <c r="D32" s="62">
        <f t="shared" si="4"/>
        <v>32.572000000000003</v>
      </c>
      <c r="E32" s="62">
        <f t="shared" si="4"/>
        <v>24.277999999999999</v>
      </c>
      <c r="F32" s="62">
        <f t="shared" si="4"/>
        <v>33.844000000000001</v>
      </c>
      <c r="G32" s="62">
        <f t="shared" si="4"/>
        <v>38.808999999999997</v>
      </c>
      <c r="H32" s="62">
        <f t="shared" si="4"/>
        <v>86.563999999999993</v>
      </c>
      <c r="I32" s="62">
        <f t="shared" si="4"/>
        <v>147.268</v>
      </c>
      <c r="J32" s="62">
        <f t="shared" si="4"/>
        <v>11.547000000000001</v>
      </c>
      <c r="K32" s="62">
        <f t="shared" si="4"/>
        <v>42.262</v>
      </c>
      <c r="L32" s="62">
        <f t="shared" si="4"/>
        <v>31.899000000000001</v>
      </c>
      <c r="M32" s="62">
        <f t="shared" si="4"/>
        <v>14.727</v>
      </c>
      <c r="N32" s="62">
        <f t="shared" si="4"/>
        <v>41.869</v>
      </c>
      <c r="O32" s="62">
        <f t="shared" si="4"/>
        <v>21.413</v>
      </c>
      <c r="P32" s="62">
        <f t="shared" si="4"/>
        <v>73.558000000000007</v>
      </c>
      <c r="Q32" s="62">
        <f t="shared" si="4"/>
        <v>52.524000000000001</v>
      </c>
      <c r="R32" s="62">
        <f t="shared" si="4"/>
        <v>49.313000000000002</v>
      </c>
      <c r="S32" s="62">
        <f t="shared" si="4"/>
        <v>11.353</v>
      </c>
      <c r="T32" s="62">
        <f t="shared" si="4"/>
        <v>27.419</v>
      </c>
      <c r="U32" s="62">
        <f t="shared" si="4"/>
        <v>9.3460000000000001</v>
      </c>
      <c r="V32" s="62">
        <f t="shared" si="4"/>
        <v>2.7610000000000001</v>
      </c>
      <c r="W32" s="62">
        <f t="shared" si="4"/>
        <v>14.983000000000001</v>
      </c>
      <c r="X32" s="62">
        <f t="shared" si="4"/>
        <v>161.39099999999999</v>
      </c>
      <c r="Y32" s="62">
        <f t="shared" si="4"/>
        <v>83.564999999999998</v>
      </c>
      <c r="Z32" s="63" t="str">
        <f t="shared" si="4"/>
        <v/>
      </c>
      <c r="AA32" s="64">
        <f>SUM(AA29:AA31)</f>
        <v>1085.0969999999998</v>
      </c>
    </row>
    <row r="33" spans="1:27" ht="18" customHeight="1" thickBot="1" x14ac:dyDescent="0.25">
      <c r="A33" s="65"/>
      <c r="B33" s="66"/>
      <c r="C33" s="67"/>
      <c r="D33" s="67"/>
      <c r="E33" s="67"/>
      <c r="F33" s="67"/>
      <c r="G33" s="67"/>
      <c r="H33" s="67"/>
      <c r="I33" s="67"/>
      <c r="J33" s="67"/>
      <c r="K33" s="67"/>
      <c r="L33" s="67"/>
      <c r="M33" s="67"/>
      <c r="N33" s="67"/>
      <c r="O33" s="67"/>
      <c r="P33" s="67"/>
      <c r="Q33" s="67"/>
      <c r="R33" s="67"/>
      <c r="S33" s="67"/>
      <c r="T33" s="67"/>
      <c r="U33" s="67"/>
      <c r="V33" s="67"/>
      <c r="W33" s="67"/>
      <c r="X33" s="67"/>
      <c r="Y33" s="67"/>
      <c r="Z33" s="67"/>
      <c r="AA33" s="68"/>
    </row>
    <row r="34" spans="1:27" ht="30" customHeight="1" thickBot="1" x14ac:dyDescent="0.25">
      <c r="A34" s="69" t="s">
        <v>40</v>
      </c>
      <c r="B34" s="91">
        <v>1</v>
      </c>
      <c r="C34" s="92"/>
      <c r="D34" s="92"/>
      <c r="E34" s="92"/>
      <c r="F34" s="92"/>
      <c r="G34" s="92"/>
      <c r="H34" s="92"/>
      <c r="I34" s="92"/>
      <c r="J34" s="92"/>
      <c r="K34" s="92"/>
      <c r="L34" s="92"/>
      <c r="M34" s="92"/>
      <c r="N34" s="92"/>
      <c r="O34" s="92"/>
      <c r="P34" s="92"/>
      <c r="Q34" s="92"/>
      <c r="R34" s="92"/>
      <c r="S34" s="92"/>
      <c r="T34" s="92"/>
      <c r="U34" s="92"/>
      <c r="V34" s="92"/>
      <c r="W34" s="92"/>
      <c r="X34" s="92"/>
      <c r="Y34" s="92"/>
      <c r="Z34" s="92"/>
      <c r="AA34" s="93"/>
    </row>
    <row r="35" spans="1:27" ht="24.95" customHeight="1" x14ac:dyDescent="0.2">
      <c r="A35" s="70" t="s">
        <v>41</v>
      </c>
      <c r="B35" s="94"/>
      <c r="C35" s="95"/>
      <c r="D35" s="95"/>
      <c r="E35" s="95"/>
      <c r="F35" s="95"/>
      <c r="G35" s="95"/>
      <c r="H35" s="95"/>
      <c r="I35" s="95"/>
      <c r="J35" s="95"/>
      <c r="K35" s="95"/>
      <c r="L35" s="95"/>
      <c r="M35" s="95"/>
      <c r="N35" s="95"/>
      <c r="O35" s="95"/>
      <c r="P35" s="95"/>
      <c r="Q35" s="95"/>
      <c r="R35" s="95"/>
      <c r="S35" s="95"/>
      <c r="T35" s="95"/>
      <c r="U35" s="95"/>
      <c r="V35" s="95"/>
      <c r="W35" s="95"/>
      <c r="X35" s="95"/>
      <c r="Y35" s="95"/>
      <c r="Z35" s="96"/>
      <c r="AA35" s="74">
        <f t="shared" ref="AA35:AA40" si="5">SUM(B35:Z35)</f>
        <v>0</v>
      </c>
    </row>
    <row r="36" spans="1:27" ht="24.95" customHeight="1" x14ac:dyDescent="0.2">
      <c r="A36" s="97" t="s">
        <v>42</v>
      </c>
      <c r="B36" s="98"/>
      <c r="C36" s="99"/>
      <c r="D36" s="99"/>
      <c r="E36" s="99"/>
      <c r="F36" s="99"/>
      <c r="G36" s="99"/>
      <c r="H36" s="99"/>
      <c r="I36" s="99"/>
      <c r="J36" s="99"/>
      <c r="K36" s="99"/>
      <c r="L36" s="99"/>
      <c r="M36" s="99"/>
      <c r="N36" s="99"/>
      <c r="O36" s="99"/>
      <c r="P36" s="99"/>
      <c r="Q36" s="99"/>
      <c r="R36" s="99"/>
      <c r="S36" s="99"/>
      <c r="T36" s="99"/>
      <c r="U36" s="99"/>
      <c r="V36" s="99"/>
      <c r="W36" s="99"/>
      <c r="X36" s="99"/>
      <c r="Y36" s="99"/>
      <c r="Z36" s="100"/>
      <c r="AA36" s="79">
        <f t="shared" si="5"/>
        <v>0</v>
      </c>
    </row>
    <row r="37" spans="1:27" ht="24.95" customHeight="1" x14ac:dyDescent="0.2">
      <c r="A37" s="97" t="s">
        <v>43</v>
      </c>
      <c r="B37" s="98"/>
      <c r="C37" s="99"/>
      <c r="D37" s="99"/>
      <c r="E37" s="99"/>
      <c r="F37" s="99"/>
      <c r="G37" s="99"/>
      <c r="H37" s="99"/>
      <c r="I37" s="99"/>
      <c r="J37" s="99">
        <v>1.1000000000000001</v>
      </c>
      <c r="K37" s="99"/>
      <c r="L37" s="99"/>
      <c r="M37" s="99">
        <v>0.4</v>
      </c>
      <c r="N37" s="99"/>
      <c r="O37" s="99"/>
      <c r="P37" s="99"/>
      <c r="Q37" s="99">
        <v>32.9</v>
      </c>
      <c r="R37" s="99"/>
      <c r="S37" s="99">
        <v>5.0999999999999996</v>
      </c>
      <c r="T37" s="99">
        <v>5</v>
      </c>
      <c r="U37" s="99"/>
      <c r="V37" s="99">
        <v>1</v>
      </c>
      <c r="W37" s="99">
        <v>5</v>
      </c>
      <c r="X37" s="99"/>
      <c r="Y37" s="99"/>
      <c r="Z37" s="100"/>
      <c r="AA37" s="79">
        <f t="shared" si="5"/>
        <v>50.5</v>
      </c>
    </row>
    <row r="38" spans="1:27" ht="24.95" customHeight="1" x14ac:dyDescent="0.2">
      <c r="A38" s="97" t="s">
        <v>44</v>
      </c>
      <c r="B38" s="98"/>
      <c r="C38" s="99"/>
      <c r="D38" s="99"/>
      <c r="E38" s="99"/>
      <c r="F38" s="99"/>
      <c r="G38" s="99"/>
      <c r="H38" s="99"/>
      <c r="I38" s="99"/>
      <c r="J38" s="99"/>
      <c r="K38" s="99"/>
      <c r="L38" s="99"/>
      <c r="M38" s="99"/>
      <c r="N38" s="99"/>
      <c r="O38" s="99"/>
      <c r="P38" s="99"/>
      <c r="Q38" s="99"/>
      <c r="R38" s="99"/>
      <c r="S38" s="99"/>
      <c r="T38" s="99"/>
      <c r="U38" s="99"/>
      <c r="V38" s="99"/>
      <c r="W38" s="99"/>
      <c r="X38" s="99"/>
      <c r="Y38" s="99"/>
      <c r="Z38" s="100"/>
      <c r="AA38" s="79">
        <f t="shared" si="5"/>
        <v>0</v>
      </c>
    </row>
    <row r="39" spans="1:27" ht="24.95" customHeight="1" x14ac:dyDescent="0.2">
      <c r="A39" s="97" t="s">
        <v>45</v>
      </c>
      <c r="B39" s="98"/>
      <c r="C39" s="99"/>
      <c r="D39" s="99"/>
      <c r="E39" s="99"/>
      <c r="F39" s="99"/>
      <c r="G39" s="99"/>
      <c r="H39" s="99"/>
      <c r="I39" s="99"/>
      <c r="J39" s="99"/>
      <c r="K39" s="99"/>
      <c r="L39" s="99"/>
      <c r="M39" s="99"/>
      <c r="N39" s="99"/>
      <c r="O39" s="99"/>
      <c r="P39" s="99"/>
      <c r="Q39" s="99"/>
      <c r="R39" s="99"/>
      <c r="S39" s="99"/>
      <c r="T39" s="99"/>
      <c r="U39" s="99"/>
      <c r="V39" s="99"/>
      <c r="W39" s="99"/>
      <c r="X39" s="99"/>
      <c r="Y39" s="99"/>
      <c r="Z39" s="100"/>
      <c r="AA39" s="79">
        <f t="shared" si="5"/>
        <v>0</v>
      </c>
    </row>
    <row r="40" spans="1:27" ht="30" customHeight="1" thickBot="1" x14ac:dyDescent="0.25">
      <c r="A40" s="86" t="s">
        <v>46</v>
      </c>
      <c r="B40" s="87">
        <f>IF(LEN(B$2)&gt;0,SUM(B35:B39),"")</f>
        <v>0</v>
      </c>
      <c r="C40" s="88">
        <f t="shared" ref="C40:Z40" si="6">IF(LEN(C$2)&gt;0,SUM(C35:C39),"")</f>
        <v>0</v>
      </c>
      <c r="D40" s="88">
        <f t="shared" si="6"/>
        <v>0</v>
      </c>
      <c r="E40" s="88">
        <f t="shared" si="6"/>
        <v>0</v>
      </c>
      <c r="F40" s="88">
        <f t="shared" si="6"/>
        <v>0</v>
      </c>
      <c r="G40" s="88">
        <f t="shared" si="6"/>
        <v>0</v>
      </c>
      <c r="H40" s="88">
        <f t="shared" si="6"/>
        <v>0</v>
      </c>
      <c r="I40" s="88">
        <f t="shared" si="6"/>
        <v>0</v>
      </c>
      <c r="J40" s="88">
        <f t="shared" si="6"/>
        <v>1.1000000000000001</v>
      </c>
      <c r="K40" s="88">
        <f t="shared" si="6"/>
        <v>0</v>
      </c>
      <c r="L40" s="88">
        <f t="shared" si="6"/>
        <v>0</v>
      </c>
      <c r="M40" s="88">
        <f t="shared" si="6"/>
        <v>0.4</v>
      </c>
      <c r="N40" s="88">
        <f t="shared" si="6"/>
        <v>0</v>
      </c>
      <c r="O40" s="88">
        <f t="shared" si="6"/>
        <v>0</v>
      </c>
      <c r="P40" s="88">
        <f t="shared" si="6"/>
        <v>0</v>
      </c>
      <c r="Q40" s="88">
        <f t="shared" si="6"/>
        <v>32.9</v>
      </c>
      <c r="R40" s="88">
        <f t="shared" si="6"/>
        <v>0</v>
      </c>
      <c r="S40" s="88">
        <f t="shared" si="6"/>
        <v>5.0999999999999996</v>
      </c>
      <c r="T40" s="88">
        <f t="shared" si="6"/>
        <v>5</v>
      </c>
      <c r="U40" s="88">
        <f t="shared" si="6"/>
        <v>0</v>
      </c>
      <c r="V40" s="88">
        <f t="shared" si="6"/>
        <v>1</v>
      </c>
      <c r="W40" s="88">
        <f t="shared" si="6"/>
        <v>5</v>
      </c>
      <c r="X40" s="88">
        <f t="shared" si="6"/>
        <v>0</v>
      </c>
      <c r="Y40" s="88">
        <f t="shared" si="6"/>
        <v>0</v>
      </c>
      <c r="Z40" s="89" t="str">
        <f t="shared" si="6"/>
        <v/>
      </c>
      <c r="AA40" s="90">
        <f t="shared" si="5"/>
        <v>50.5</v>
      </c>
    </row>
    <row r="41" spans="1:27" ht="18" customHeight="1" thickBot="1" x14ac:dyDescent="0.25">
      <c r="A41" s="101"/>
      <c r="B41" s="102"/>
      <c r="C41" s="102"/>
      <c r="D41" s="102"/>
      <c r="E41" s="102"/>
      <c r="F41" s="102"/>
      <c r="G41" s="102"/>
      <c r="H41" s="102"/>
      <c r="I41" s="102"/>
      <c r="J41" s="102"/>
      <c r="K41" s="102"/>
      <c r="L41" s="102"/>
      <c r="M41" s="102"/>
      <c r="N41" s="102"/>
      <c r="O41" s="102"/>
      <c r="P41" s="102"/>
      <c r="Q41" s="102"/>
      <c r="R41" s="102"/>
      <c r="S41" s="102"/>
      <c r="T41" s="102"/>
      <c r="U41" s="102"/>
      <c r="V41" s="102"/>
      <c r="W41" s="102"/>
      <c r="X41" s="102"/>
      <c r="Y41" s="102"/>
      <c r="Z41" s="102"/>
      <c r="AA41" s="103"/>
    </row>
    <row r="42" spans="1:27" ht="30" customHeight="1" thickBot="1" x14ac:dyDescent="0.25">
      <c r="A42" s="69" t="s">
        <v>47</v>
      </c>
      <c r="B42" s="91">
        <v>1</v>
      </c>
      <c r="C42" s="92"/>
      <c r="D42" s="92"/>
      <c r="E42" s="92"/>
      <c r="F42" s="92"/>
      <c r="G42" s="92"/>
      <c r="H42" s="92"/>
      <c r="I42" s="92"/>
      <c r="J42" s="92"/>
      <c r="K42" s="92"/>
      <c r="L42" s="92"/>
      <c r="M42" s="92"/>
      <c r="N42" s="92"/>
      <c r="O42" s="92"/>
      <c r="P42" s="92"/>
      <c r="Q42" s="92"/>
      <c r="R42" s="92"/>
      <c r="S42" s="92"/>
      <c r="T42" s="92"/>
      <c r="U42" s="92"/>
      <c r="V42" s="92"/>
      <c r="W42" s="92"/>
      <c r="X42" s="92"/>
      <c r="Y42" s="92"/>
      <c r="Z42" s="92"/>
      <c r="AA42" s="93"/>
    </row>
    <row r="43" spans="1:27" ht="24.95" customHeight="1" x14ac:dyDescent="0.2">
      <c r="A43" s="70" t="s">
        <v>41</v>
      </c>
      <c r="B43" s="94"/>
      <c r="C43" s="95"/>
      <c r="D43" s="95"/>
      <c r="E43" s="95"/>
      <c r="F43" s="95"/>
      <c r="G43" s="95"/>
      <c r="H43" s="95"/>
      <c r="I43" s="95"/>
      <c r="J43" s="95"/>
      <c r="K43" s="95"/>
      <c r="L43" s="95"/>
      <c r="M43" s="95"/>
      <c r="N43" s="95"/>
      <c r="O43" s="95"/>
      <c r="P43" s="95"/>
      <c r="Q43" s="95"/>
      <c r="R43" s="95"/>
      <c r="S43" s="95"/>
      <c r="T43" s="95"/>
      <c r="U43" s="95"/>
      <c r="V43" s="95"/>
      <c r="W43" s="95"/>
      <c r="X43" s="95"/>
      <c r="Y43" s="95"/>
      <c r="Z43" s="96"/>
      <c r="AA43" s="74">
        <f t="shared" ref="AA43:AA49" si="7">SUM(B43:Z43)</f>
        <v>0</v>
      </c>
    </row>
    <row r="44" spans="1:27" ht="24.95" customHeight="1" x14ac:dyDescent="0.2">
      <c r="A44" s="97" t="s">
        <v>42</v>
      </c>
      <c r="B44" s="98"/>
      <c r="C44" s="99"/>
      <c r="D44" s="99"/>
      <c r="E44" s="99"/>
      <c r="F44" s="99"/>
      <c r="G44" s="99"/>
      <c r="H44" s="99"/>
      <c r="I44" s="99"/>
      <c r="J44" s="99"/>
      <c r="K44" s="99"/>
      <c r="L44" s="99"/>
      <c r="M44" s="99"/>
      <c r="N44" s="99"/>
      <c r="O44" s="99"/>
      <c r="P44" s="99"/>
      <c r="Q44" s="99"/>
      <c r="R44" s="99"/>
      <c r="S44" s="99"/>
      <c r="T44" s="99"/>
      <c r="U44" s="99"/>
      <c r="V44" s="99"/>
      <c r="W44" s="99"/>
      <c r="X44" s="99"/>
      <c r="Y44" s="99"/>
      <c r="Z44" s="100"/>
      <c r="AA44" s="79">
        <f t="shared" si="7"/>
        <v>0</v>
      </c>
    </row>
    <row r="45" spans="1:27" ht="24.95" customHeight="1" x14ac:dyDescent="0.2">
      <c r="A45" s="97" t="s">
        <v>43</v>
      </c>
      <c r="B45" s="98"/>
      <c r="C45" s="99"/>
      <c r="D45" s="99"/>
      <c r="E45" s="99"/>
      <c r="F45" s="99"/>
      <c r="G45" s="99"/>
      <c r="H45" s="99"/>
      <c r="I45" s="99"/>
      <c r="J45" s="99">
        <v>1.1000000000000001</v>
      </c>
      <c r="K45" s="99"/>
      <c r="L45" s="99"/>
      <c r="M45" s="99">
        <v>0.4</v>
      </c>
      <c r="N45" s="99"/>
      <c r="O45" s="99"/>
      <c r="P45" s="99"/>
      <c r="Q45" s="99">
        <v>32.9</v>
      </c>
      <c r="R45" s="99"/>
      <c r="S45" s="99">
        <v>5.0999999999999996</v>
      </c>
      <c r="T45" s="99">
        <v>5</v>
      </c>
      <c r="U45" s="99"/>
      <c r="V45" s="99">
        <v>1</v>
      </c>
      <c r="W45" s="99">
        <v>5</v>
      </c>
      <c r="X45" s="99"/>
      <c r="Y45" s="99"/>
      <c r="Z45" s="100"/>
      <c r="AA45" s="79">
        <f t="shared" si="7"/>
        <v>50.5</v>
      </c>
    </row>
    <row r="46" spans="1:27" ht="24.95" customHeight="1" x14ac:dyDescent="0.2">
      <c r="A46" s="97" t="s">
        <v>44</v>
      </c>
      <c r="B46" s="98"/>
      <c r="C46" s="99"/>
      <c r="D46" s="99"/>
      <c r="E46" s="99"/>
      <c r="F46" s="99"/>
      <c r="G46" s="99"/>
      <c r="H46" s="99"/>
      <c r="I46" s="99"/>
      <c r="J46" s="99"/>
      <c r="K46" s="99"/>
      <c r="L46" s="99"/>
      <c r="M46" s="99"/>
      <c r="N46" s="99"/>
      <c r="O46" s="99"/>
      <c r="P46" s="99"/>
      <c r="Q46" s="99"/>
      <c r="R46" s="99"/>
      <c r="S46" s="99"/>
      <c r="T46" s="99"/>
      <c r="U46" s="99"/>
      <c r="V46" s="99"/>
      <c r="W46" s="99"/>
      <c r="X46" s="99"/>
      <c r="Y46" s="99"/>
      <c r="Z46" s="100"/>
      <c r="AA46" s="79">
        <f t="shared" si="7"/>
        <v>0</v>
      </c>
    </row>
    <row r="47" spans="1:27" ht="24.95" customHeight="1" x14ac:dyDescent="0.2">
      <c r="A47" s="97" t="s">
        <v>45</v>
      </c>
      <c r="B47" s="98"/>
      <c r="C47" s="99"/>
      <c r="D47" s="99"/>
      <c r="E47" s="99"/>
      <c r="F47" s="99"/>
      <c r="G47" s="99"/>
      <c r="H47" s="99"/>
      <c r="I47" s="99"/>
      <c r="J47" s="99"/>
      <c r="K47" s="99"/>
      <c r="L47" s="99"/>
      <c r="M47" s="99"/>
      <c r="N47" s="99"/>
      <c r="O47" s="99"/>
      <c r="P47" s="99"/>
      <c r="Q47" s="99"/>
      <c r="R47" s="99"/>
      <c r="S47" s="99"/>
      <c r="T47" s="99"/>
      <c r="U47" s="99"/>
      <c r="V47" s="99"/>
      <c r="W47" s="99"/>
      <c r="X47" s="99"/>
      <c r="Y47" s="99"/>
      <c r="Z47" s="100"/>
      <c r="AA47" s="79">
        <f t="shared" si="7"/>
        <v>0</v>
      </c>
    </row>
    <row r="48" spans="1:27" ht="24.95" customHeight="1" x14ac:dyDescent="0.2">
      <c r="A48" s="85" t="s">
        <v>48</v>
      </c>
      <c r="B48" s="98"/>
      <c r="C48" s="99"/>
      <c r="D48" s="99"/>
      <c r="E48" s="99"/>
      <c r="F48" s="99"/>
      <c r="G48" s="99"/>
      <c r="H48" s="99"/>
      <c r="I48" s="99"/>
      <c r="J48" s="99"/>
      <c r="K48" s="99"/>
      <c r="L48" s="99"/>
      <c r="M48" s="99"/>
      <c r="N48" s="99"/>
      <c r="O48" s="99"/>
      <c r="P48" s="99"/>
      <c r="Q48" s="99"/>
      <c r="R48" s="99"/>
      <c r="S48" s="99"/>
      <c r="T48" s="99"/>
      <c r="U48" s="99"/>
      <c r="V48" s="99"/>
      <c r="W48" s="99"/>
      <c r="X48" s="99"/>
      <c r="Y48" s="99"/>
      <c r="Z48" s="100"/>
      <c r="AA48" s="79">
        <f t="shared" si="7"/>
        <v>0</v>
      </c>
    </row>
    <row r="49" spans="1:27" ht="30" customHeight="1" thickBot="1" x14ac:dyDescent="0.25">
      <c r="A49" s="86" t="s">
        <v>49</v>
      </c>
      <c r="B49" s="87">
        <f>IF(LEN(B$2)&gt;0,SUM(B43:B48),"")</f>
        <v>0</v>
      </c>
      <c r="C49" s="88">
        <f t="shared" ref="C49:Z49" si="8">IF(LEN(C$2)&gt;0,SUM(C43:C48),"")</f>
        <v>0</v>
      </c>
      <c r="D49" s="88">
        <f t="shared" si="8"/>
        <v>0</v>
      </c>
      <c r="E49" s="88">
        <f t="shared" si="8"/>
        <v>0</v>
      </c>
      <c r="F49" s="88">
        <f t="shared" si="8"/>
        <v>0</v>
      </c>
      <c r="G49" s="88">
        <f t="shared" si="8"/>
        <v>0</v>
      </c>
      <c r="H49" s="88">
        <f t="shared" si="8"/>
        <v>0</v>
      </c>
      <c r="I49" s="88">
        <f t="shared" si="8"/>
        <v>0</v>
      </c>
      <c r="J49" s="88">
        <f t="shared" si="8"/>
        <v>1.1000000000000001</v>
      </c>
      <c r="K49" s="88">
        <f t="shared" si="8"/>
        <v>0</v>
      </c>
      <c r="L49" s="88">
        <f t="shared" si="8"/>
        <v>0</v>
      </c>
      <c r="M49" s="88">
        <f t="shared" si="8"/>
        <v>0.4</v>
      </c>
      <c r="N49" s="88">
        <f t="shared" si="8"/>
        <v>0</v>
      </c>
      <c r="O49" s="88">
        <f t="shared" si="8"/>
        <v>0</v>
      </c>
      <c r="P49" s="88">
        <f t="shared" si="8"/>
        <v>0</v>
      </c>
      <c r="Q49" s="88">
        <f t="shared" si="8"/>
        <v>32.9</v>
      </c>
      <c r="R49" s="88">
        <f t="shared" si="8"/>
        <v>0</v>
      </c>
      <c r="S49" s="88">
        <f t="shared" si="8"/>
        <v>5.0999999999999996</v>
      </c>
      <c r="T49" s="88">
        <f t="shared" si="8"/>
        <v>5</v>
      </c>
      <c r="U49" s="88">
        <f t="shared" si="8"/>
        <v>0</v>
      </c>
      <c r="V49" s="88">
        <f t="shared" si="8"/>
        <v>1</v>
      </c>
      <c r="W49" s="88">
        <f t="shared" si="8"/>
        <v>5</v>
      </c>
      <c r="X49" s="88">
        <f t="shared" si="8"/>
        <v>0</v>
      </c>
      <c r="Y49" s="88">
        <f t="shared" si="8"/>
        <v>0</v>
      </c>
      <c r="Z49" s="89" t="str">
        <f t="shared" si="8"/>
        <v/>
      </c>
      <c r="AA49" s="90">
        <f t="shared" si="7"/>
        <v>50.5</v>
      </c>
    </row>
    <row r="50" spans="1:27" ht="15.95" customHeight="1" thickBot="1" x14ac:dyDescent="0.25"/>
    <row r="51" spans="1:27" ht="30" customHeight="1" thickBot="1" x14ac:dyDescent="0.25">
      <c r="A51" s="69"/>
      <c r="B51" s="7">
        <f>IF(LEN(B$2)&gt;0,B$2,"")</f>
        <v>1</v>
      </c>
      <c r="C51" s="8">
        <f t="shared" ref="C51:Z51" si="9">IF(LEN(C$2)&gt;0,C$2,"")</f>
        <v>2</v>
      </c>
      <c r="D51" s="8">
        <f t="shared" si="9"/>
        <v>3</v>
      </c>
      <c r="E51" s="8">
        <f t="shared" si="9"/>
        <v>4</v>
      </c>
      <c r="F51" s="8">
        <f t="shared" si="9"/>
        <v>5</v>
      </c>
      <c r="G51" s="8">
        <f t="shared" si="9"/>
        <v>6</v>
      </c>
      <c r="H51" s="8">
        <f t="shared" si="9"/>
        <v>7</v>
      </c>
      <c r="I51" s="8">
        <f t="shared" si="9"/>
        <v>8</v>
      </c>
      <c r="J51" s="8">
        <f t="shared" si="9"/>
        <v>9</v>
      </c>
      <c r="K51" s="8">
        <f t="shared" si="9"/>
        <v>10</v>
      </c>
      <c r="L51" s="8">
        <f t="shared" si="9"/>
        <v>11</v>
      </c>
      <c r="M51" s="8">
        <f t="shared" si="9"/>
        <v>12</v>
      </c>
      <c r="N51" s="8">
        <f t="shared" si="9"/>
        <v>13</v>
      </c>
      <c r="O51" s="8">
        <f t="shared" si="9"/>
        <v>14</v>
      </c>
      <c r="P51" s="8">
        <f t="shared" si="9"/>
        <v>15</v>
      </c>
      <c r="Q51" s="8">
        <f t="shared" si="9"/>
        <v>16</v>
      </c>
      <c r="R51" s="8">
        <f t="shared" si="9"/>
        <v>17</v>
      </c>
      <c r="S51" s="8">
        <f t="shared" si="9"/>
        <v>18</v>
      </c>
      <c r="T51" s="8">
        <f t="shared" si="9"/>
        <v>19</v>
      </c>
      <c r="U51" s="8">
        <f t="shared" si="9"/>
        <v>20</v>
      </c>
      <c r="V51" s="8">
        <f t="shared" si="9"/>
        <v>21</v>
      </c>
      <c r="W51" s="8">
        <f t="shared" si="9"/>
        <v>22</v>
      </c>
      <c r="X51" s="8">
        <f t="shared" si="9"/>
        <v>23</v>
      </c>
      <c r="Y51" s="9">
        <f t="shared" si="9"/>
        <v>24</v>
      </c>
      <c r="Z51" s="10" t="str">
        <f t="shared" si="9"/>
        <v/>
      </c>
      <c r="AA51" s="11" t="s">
        <v>1</v>
      </c>
    </row>
    <row r="52" spans="1:27" ht="24.95" customHeight="1" thickBot="1" x14ac:dyDescent="0.25">
      <c r="A52" s="86" t="s">
        <v>39</v>
      </c>
      <c r="B52" s="87">
        <f>IF(LEN(B$2)&gt;0,SUM(B10:B15)+B26+B40,"")</f>
        <v>54.5</v>
      </c>
      <c r="C52" s="88">
        <f t="shared" ref="C52:Z52" si="10">IF(LEN(C$2)&gt;0,SUM(C10:C15)+C26+C40,"")</f>
        <v>17.332000000000001</v>
      </c>
      <c r="D52" s="88">
        <f t="shared" si="10"/>
        <v>32.572000000000003</v>
      </c>
      <c r="E52" s="88">
        <f t="shared" si="10"/>
        <v>24.277999999999999</v>
      </c>
      <c r="F52" s="88">
        <f t="shared" si="10"/>
        <v>33.844000000000001</v>
      </c>
      <c r="G52" s="88">
        <f t="shared" si="10"/>
        <v>38.808999999999997</v>
      </c>
      <c r="H52" s="88">
        <f t="shared" si="10"/>
        <v>86.563999999999993</v>
      </c>
      <c r="I52" s="88">
        <f t="shared" si="10"/>
        <v>147.268</v>
      </c>
      <c r="J52" s="88">
        <f t="shared" si="10"/>
        <v>12.646999999999998</v>
      </c>
      <c r="K52" s="88">
        <f t="shared" si="10"/>
        <v>42.261999999999993</v>
      </c>
      <c r="L52" s="88">
        <f t="shared" si="10"/>
        <v>31.899000000000001</v>
      </c>
      <c r="M52" s="88">
        <f t="shared" si="10"/>
        <v>15.126999999999999</v>
      </c>
      <c r="N52" s="88">
        <f t="shared" si="10"/>
        <v>41.869000000000007</v>
      </c>
      <c r="O52" s="88">
        <f t="shared" si="10"/>
        <v>21.412999999999997</v>
      </c>
      <c r="P52" s="88">
        <f t="shared" si="10"/>
        <v>73.557999999999993</v>
      </c>
      <c r="Q52" s="88">
        <f t="shared" si="10"/>
        <v>85.423999999999992</v>
      </c>
      <c r="R52" s="88">
        <f t="shared" si="10"/>
        <v>49.313000000000002</v>
      </c>
      <c r="S52" s="88">
        <f t="shared" si="10"/>
        <v>16.452999999999999</v>
      </c>
      <c r="T52" s="88">
        <f t="shared" si="10"/>
        <v>32.418999999999997</v>
      </c>
      <c r="U52" s="88">
        <f t="shared" si="10"/>
        <v>9.3460000000000001</v>
      </c>
      <c r="V52" s="88">
        <f t="shared" si="10"/>
        <v>3.7610000000000001</v>
      </c>
      <c r="W52" s="88">
        <f t="shared" si="10"/>
        <v>19.982999999999997</v>
      </c>
      <c r="X52" s="88">
        <f t="shared" si="10"/>
        <v>161.39099999999999</v>
      </c>
      <c r="Y52" s="88">
        <f t="shared" si="10"/>
        <v>83.564999999999998</v>
      </c>
      <c r="Z52" s="89" t="str">
        <f t="shared" si="10"/>
        <v/>
      </c>
      <c r="AA52" s="104">
        <f>SUM(B52:Z52)</f>
        <v>1135.597</v>
      </c>
    </row>
  </sheetData>
  <mergeCells count="11">
    <mergeCell ref="B27:AA27"/>
    <mergeCell ref="B28:Z28"/>
    <mergeCell ref="B33:AA33"/>
    <mergeCell ref="B34:AA34"/>
    <mergeCell ref="B42:AA42"/>
    <mergeCell ref="V1:AA1"/>
    <mergeCell ref="B3:AA3"/>
    <mergeCell ref="B6:AA6"/>
    <mergeCell ref="B9:Z9"/>
    <mergeCell ref="B17:AA17"/>
    <mergeCell ref="B18:Z18"/>
  </mergeCells>
  <conditionalFormatting sqref="B7:Z7">
    <cfRule type="cellIs" dxfId="0" priority="1" operator="greaterThan">
      <formula>1500</formula>
    </cfRule>
  </conditionalFormatting>
  <pageMargins left="0.70866141732283472" right="0.70866141732283472" top="0.74803149606299213" bottom="0.74803149606299213" header="0.31496062992125984" footer="0.31496062992125984"/>
  <pageSetup paperSize="9" scale="26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>
    <pageSetUpPr fitToPage="1"/>
  </sheetPr>
  <dimension ref="A1:AA31"/>
  <sheetViews>
    <sheetView showGridLines="0" zoomScale="80" zoomScaleNormal="80" workbookViewId="0">
      <selection activeCell="A5" sqref="A5:AA5"/>
    </sheetView>
  </sheetViews>
  <sheetFormatPr defaultColWidth="9.140625" defaultRowHeight="14.25" x14ac:dyDescent="0.2"/>
  <cols>
    <col min="1" max="1" width="42.140625" style="5" customWidth="1"/>
    <col min="2" max="25" width="10.7109375" style="5" customWidth="1"/>
    <col min="26" max="26" width="10.7109375" style="5" hidden="1" customWidth="1"/>
    <col min="27" max="27" width="14.7109375" style="5" customWidth="1"/>
    <col min="28" max="16384" width="9.140625" style="5"/>
  </cols>
  <sheetData>
    <row r="1" spans="1:27" ht="39.950000000000003" customHeight="1" thickBot="1" x14ac:dyDescent="0.25">
      <c r="A1" s="1" t="s">
        <v>53</v>
      </c>
      <c r="B1" s="2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3"/>
      <c r="U1" s="3"/>
      <c r="V1" s="110" t="s">
        <v>0</v>
      </c>
      <c r="W1" s="110"/>
      <c r="X1" s="110"/>
      <c r="Y1" s="110"/>
      <c r="Z1" s="110"/>
      <c r="AA1" s="110"/>
    </row>
    <row r="2" spans="1:27" ht="30" customHeight="1" thickBot="1" x14ac:dyDescent="0.25">
      <c r="A2" s="6">
        <v>45915</v>
      </c>
      <c r="B2" s="7">
        <v>1</v>
      </c>
      <c r="C2" s="8">
        <v>2</v>
      </c>
      <c r="D2" s="8">
        <v>3</v>
      </c>
      <c r="E2" s="8">
        <v>4</v>
      </c>
      <c r="F2" s="8">
        <v>5</v>
      </c>
      <c r="G2" s="8">
        <v>6</v>
      </c>
      <c r="H2" s="8">
        <v>7</v>
      </c>
      <c r="I2" s="8">
        <v>8</v>
      </c>
      <c r="J2" s="8">
        <v>9</v>
      </c>
      <c r="K2" s="8">
        <v>10</v>
      </c>
      <c r="L2" s="8">
        <v>11</v>
      </c>
      <c r="M2" s="8">
        <v>12</v>
      </c>
      <c r="N2" s="8">
        <v>13</v>
      </c>
      <c r="O2" s="8">
        <v>14</v>
      </c>
      <c r="P2" s="8">
        <v>15</v>
      </c>
      <c r="Q2" s="8">
        <v>16</v>
      </c>
      <c r="R2" s="8">
        <v>17</v>
      </c>
      <c r="S2" s="8">
        <v>18</v>
      </c>
      <c r="T2" s="8">
        <v>19</v>
      </c>
      <c r="U2" s="8">
        <v>20</v>
      </c>
      <c r="V2" s="8">
        <v>21</v>
      </c>
      <c r="W2" s="8">
        <v>22</v>
      </c>
      <c r="X2" s="8">
        <v>23</v>
      </c>
      <c r="Y2" s="9">
        <v>24</v>
      </c>
      <c r="Z2" s="10"/>
      <c r="AA2" s="11" t="s">
        <v>1</v>
      </c>
    </row>
    <row r="3" spans="1:27" ht="30" customHeight="1" thickBot="1" x14ac:dyDescent="0.25">
      <c r="A3" s="12" t="s">
        <v>50</v>
      </c>
      <c r="B3" s="13"/>
      <c r="C3" s="14"/>
      <c r="D3" s="14"/>
      <c r="E3" s="14"/>
      <c r="F3" s="14"/>
      <c r="G3" s="14"/>
      <c r="H3" s="14"/>
      <c r="I3" s="14"/>
      <c r="J3" s="14"/>
      <c r="K3" s="14"/>
      <c r="L3" s="14"/>
      <c r="M3" s="14"/>
      <c r="N3" s="14"/>
      <c r="O3" s="14"/>
      <c r="P3" s="14"/>
      <c r="Q3" s="14"/>
      <c r="R3" s="14"/>
      <c r="S3" s="14"/>
      <c r="T3" s="14"/>
      <c r="U3" s="14"/>
      <c r="V3" s="14"/>
      <c r="W3" s="14"/>
      <c r="X3" s="14"/>
      <c r="Y3" s="14"/>
      <c r="Z3" s="14"/>
      <c r="AA3" s="15"/>
    </row>
    <row r="4" spans="1:27" ht="24.95" customHeight="1" x14ac:dyDescent="0.2">
      <c r="A4" s="16" t="s">
        <v>3</v>
      </c>
      <c r="B4" s="17">
        <v>-54.1</v>
      </c>
      <c r="C4" s="18">
        <v>-16.8</v>
      </c>
      <c r="D4" s="18">
        <v>-32</v>
      </c>
      <c r="E4" s="18">
        <v>-13.8</v>
      </c>
      <c r="F4" s="18">
        <v>-16.5</v>
      </c>
      <c r="G4" s="18">
        <v>-37.299999999999997</v>
      </c>
      <c r="H4" s="18">
        <v>-79.900000000000006</v>
      </c>
      <c r="I4" s="18">
        <v>-126.7</v>
      </c>
      <c r="J4" s="18">
        <v>1.1000000000000001</v>
      </c>
      <c r="K4" s="18">
        <v>-6</v>
      </c>
      <c r="L4" s="18">
        <v>-7.7</v>
      </c>
      <c r="M4" s="18">
        <v>0.4</v>
      </c>
      <c r="N4" s="18"/>
      <c r="O4" s="18">
        <v>-20.7</v>
      </c>
      <c r="P4" s="18">
        <v>-32.799999999999997</v>
      </c>
      <c r="Q4" s="18">
        <v>32.9</v>
      </c>
      <c r="R4" s="18">
        <v>-47.3</v>
      </c>
      <c r="S4" s="18">
        <v>5.0999999999999996</v>
      </c>
      <c r="T4" s="18">
        <v>5</v>
      </c>
      <c r="U4" s="18"/>
      <c r="V4" s="18">
        <v>1</v>
      </c>
      <c r="W4" s="18">
        <v>5</v>
      </c>
      <c r="X4" s="18">
        <v>-161.4</v>
      </c>
      <c r="Y4" s="18">
        <v>-83.6</v>
      </c>
      <c r="Z4" s="19"/>
      <c r="AA4" s="111">
        <f>SUM(B4:Z4)</f>
        <v>-686.1</v>
      </c>
    </row>
    <row r="5" spans="1:27" ht="24.95" customHeight="1" thickBot="1" x14ac:dyDescent="0.25">
      <c r="A5" s="112"/>
      <c r="B5" s="22"/>
      <c r="C5" s="23"/>
      <c r="D5" s="23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4"/>
      <c r="AA5" s="25"/>
    </row>
    <row r="6" spans="1:27" ht="30" customHeight="1" thickBot="1" x14ac:dyDescent="0.25">
      <c r="A6" s="12" t="s">
        <v>4</v>
      </c>
      <c r="B6" s="113"/>
      <c r="C6" s="114"/>
      <c r="D6" s="114"/>
      <c r="E6" s="114"/>
      <c r="F6" s="114"/>
      <c r="G6" s="114"/>
      <c r="H6" s="114"/>
      <c r="I6" s="114"/>
      <c r="J6" s="114"/>
      <c r="K6" s="114"/>
      <c r="L6" s="114"/>
      <c r="M6" s="114"/>
      <c r="N6" s="114"/>
      <c r="O6" s="114"/>
      <c r="P6" s="114"/>
      <c r="Q6" s="114"/>
      <c r="R6" s="114"/>
      <c r="S6" s="114"/>
      <c r="T6" s="114"/>
      <c r="U6" s="114"/>
      <c r="V6" s="114"/>
      <c r="W6" s="114"/>
      <c r="X6" s="114"/>
      <c r="Y6" s="114"/>
      <c r="Z6" s="114"/>
      <c r="AA6" s="115"/>
    </row>
    <row r="7" spans="1:27" ht="24.95" customHeight="1" x14ac:dyDescent="0.2">
      <c r="A7" s="26" t="s">
        <v>3</v>
      </c>
      <c r="B7" s="116">
        <v>72.709999999999994</v>
      </c>
      <c r="C7" s="117">
        <v>49.2</v>
      </c>
      <c r="D7" s="117">
        <v>53.17</v>
      </c>
      <c r="E7" s="117">
        <v>50.33</v>
      </c>
      <c r="F7" s="117">
        <v>55.64</v>
      </c>
      <c r="G7" s="117">
        <v>79.86</v>
      </c>
      <c r="H7" s="117">
        <v>133.61000000000001</v>
      </c>
      <c r="I7" s="117">
        <v>148.18</v>
      </c>
      <c r="J7" s="117">
        <v>109.54</v>
      </c>
      <c r="K7" s="117">
        <v>62.84</v>
      </c>
      <c r="L7" s="117">
        <v>13.18</v>
      </c>
      <c r="M7" s="117">
        <v>0.11</v>
      </c>
      <c r="N7" s="117">
        <v>-5</v>
      </c>
      <c r="O7" s="117">
        <v>-1.73</v>
      </c>
      <c r="P7" s="117">
        <v>1.74</v>
      </c>
      <c r="Q7" s="117">
        <v>26.19</v>
      </c>
      <c r="R7" s="117">
        <v>76.260000000000005</v>
      </c>
      <c r="S7" s="117">
        <v>162.32</v>
      </c>
      <c r="T7" s="117">
        <v>228.24</v>
      </c>
      <c r="U7" s="117">
        <v>286.2</v>
      </c>
      <c r="V7" s="117">
        <v>193.96</v>
      </c>
      <c r="W7" s="117">
        <v>185.38</v>
      </c>
      <c r="X7" s="117">
        <v>124.13</v>
      </c>
      <c r="Y7" s="117">
        <v>107.69</v>
      </c>
      <c r="Z7" s="118"/>
      <c r="AA7" s="119">
        <f>IF(SUM(B7:Z7)&lt;&gt;0,AVERAGEIF(B7:Z7,"&lt;&gt;"""),"")</f>
        <v>92.239583333333357</v>
      </c>
    </row>
    <row r="8" spans="1:27" ht="24.95" customHeight="1" thickBot="1" x14ac:dyDescent="0.25">
      <c r="A8" s="112"/>
      <c r="B8" s="120"/>
      <c r="C8" s="121"/>
      <c r="D8" s="121"/>
      <c r="E8" s="121"/>
      <c r="F8" s="121"/>
      <c r="G8" s="121"/>
      <c r="H8" s="121"/>
      <c r="I8" s="121"/>
      <c r="J8" s="121"/>
      <c r="K8" s="121"/>
      <c r="L8" s="121"/>
      <c r="M8" s="121"/>
      <c r="N8" s="121"/>
      <c r="O8" s="121"/>
      <c r="P8" s="121"/>
      <c r="Q8" s="121"/>
      <c r="R8" s="121"/>
      <c r="S8" s="121"/>
      <c r="T8" s="121"/>
      <c r="U8" s="121"/>
      <c r="V8" s="121"/>
      <c r="W8" s="121"/>
      <c r="X8" s="121"/>
      <c r="Y8" s="121"/>
      <c r="Z8" s="122"/>
      <c r="AA8" s="35"/>
    </row>
    <row r="9" spans="1:27" ht="18" customHeight="1" thickBot="1" x14ac:dyDescent="0.25">
      <c r="A9" s="65"/>
      <c r="B9" s="66"/>
      <c r="C9" s="67"/>
      <c r="D9" s="67"/>
      <c r="E9" s="67"/>
      <c r="F9" s="67"/>
      <c r="G9" s="67"/>
      <c r="H9" s="67"/>
      <c r="I9" s="67"/>
      <c r="J9" s="67"/>
      <c r="K9" s="67"/>
      <c r="L9" s="67"/>
      <c r="M9" s="67"/>
      <c r="N9" s="67"/>
      <c r="O9" s="67"/>
      <c r="P9" s="67"/>
      <c r="Q9" s="67"/>
      <c r="R9" s="67"/>
      <c r="S9" s="67"/>
      <c r="T9" s="67"/>
      <c r="U9" s="67"/>
      <c r="V9" s="67"/>
      <c r="W9" s="67"/>
      <c r="X9" s="67"/>
      <c r="Y9" s="67"/>
      <c r="Z9" s="67"/>
      <c r="AA9" s="68"/>
    </row>
    <row r="10" spans="1:27" ht="30" customHeight="1" thickBot="1" x14ac:dyDescent="0.25">
      <c r="A10" s="69" t="s">
        <v>34</v>
      </c>
      <c r="B10" s="91">
        <v>1</v>
      </c>
      <c r="C10" s="92"/>
      <c r="D10" s="92"/>
      <c r="E10" s="92"/>
      <c r="F10" s="92"/>
      <c r="G10" s="92"/>
      <c r="H10" s="92"/>
      <c r="I10" s="92"/>
      <c r="J10" s="92"/>
      <c r="K10" s="92"/>
      <c r="L10" s="92"/>
      <c r="M10" s="92"/>
      <c r="N10" s="92"/>
      <c r="O10" s="92"/>
      <c r="P10" s="92"/>
      <c r="Q10" s="92"/>
      <c r="R10" s="92"/>
      <c r="S10" s="92"/>
      <c r="T10" s="92"/>
      <c r="U10" s="92"/>
      <c r="V10" s="92"/>
      <c r="W10" s="92"/>
      <c r="X10" s="92"/>
      <c r="Y10" s="92"/>
      <c r="Z10" s="92"/>
      <c r="AA10" s="93"/>
    </row>
    <row r="11" spans="1:27" ht="24.95" customHeight="1" x14ac:dyDescent="0.2">
      <c r="A11" s="70" t="s">
        <v>28</v>
      </c>
      <c r="B11" s="123"/>
      <c r="C11" s="124"/>
      <c r="D11" s="124"/>
      <c r="E11" s="124"/>
      <c r="F11" s="124"/>
      <c r="G11" s="124"/>
      <c r="H11" s="124"/>
      <c r="I11" s="124"/>
      <c r="J11" s="124"/>
      <c r="K11" s="124"/>
      <c r="L11" s="124"/>
      <c r="M11" s="124"/>
      <c r="N11" s="124"/>
      <c r="O11" s="124"/>
      <c r="P11" s="124"/>
      <c r="Q11" s="124"/>
      <c r="R11" s="124"/>
      <c r="S11" s="124"/>
      <c r="T11" s="124"/>
      <c r="U11" s="124"/>
      <c r="V11" s="124"/>
      <c r="W11" s="124"/>
      <c r="X11" s="124"/>
      <c r="Y11" s="125"/>
      <c r="Z11" s="126"/>
      <c r="AA11" s="127">
        <f t="shared" ref="AA11:AA16" si="0">SUM(B11:Z11)</f>
        <v>0</v>
      </c>
    </row>
    <row r="12" spans="1:27" ht="24.95" customHeight="1" x14ac:dyDescent="0.2">
      <c r="A12" s="97" t="s">
        <v>29</v>
      </c>
      <c r="B12" s="128"/>
      <c r="C12" s="129"/>
      <c r="D12" s="129"/>
      <c r="E12" s="129"/>
      <c r="F12" s="129"/>
      <c r="G12" s="129"/>
      <c r="H12" s="129"/>
      <c r="I12" s="129"/>
      <c r="J12" s="129"/>
      <c r="K12" s="129"/>
      <c r="L12" s="129"/>
      <c r="M12" s="129"/>
      <c r="N12" s="129"/>
      <c r="O12" s="129"/>
      <c r="P12" s="129"/>
      <c r="Q12" s="129"/>
      <c r="R12" s="129"/>
      <c r="S12" s="129"/>
      <c r="T12" s="129"/>
      <c r="U12" s="129"/>
      <c r="V12" s="129"/>
      <c r="W12" s="129"/>
      <c r="X12" s="129"/>
      <c r="Y12" s="130"/>
      <c r="Z12" s="131"/>
      <c r="AA12" s="132">
        <f t="shared" si="0"/>
        <v>0</v>
      </c>
    </row>
    <row r="13" spans="1:27" ht="24.95" customHeight="1" x14ac:dyDescent="0.2">
      <c r="A13" s="97" t="s">
        <v>30</v>
      </c>
      <c r="B13" s="128">
        <v>54.1</v>
      </c>
      <c r="C13" s="129">
        <v>16.8</v>
      </c>
      <c r="D13" s="129">
        <v>32</v>
      </c>
      <c r="E13" s="129">
        <v>13.8</v>
      </c>
      <c r="F13" s="129">
        <v>16.5</v>
      </c>
      <c r="G13" s="129">
        <v>37.299999999999997</v>
      </c>
      <c r="H13" s="129">
        <v>79.900000000000006</v>
      </c>
      <c r="I13" s="129">
        <v>126.7</v>
      </c>
      <c r="J13" s="129"/>
      <c r="K13" s="129">
        <v>6</v>
      </c>
      <c r="L13" s="129">
        <v>7.7</v>
      </c>
      <c r="M13" s="129"/>
      <c r="N13" s="129"/>
      <c r="O13" s="129">
        <v>20.7</v>
      </c>
      <c r="P13" s="129">
        <v>32.799999999999997</v>
      </c>
      <c r="Q13" s="129"/>
      <c r="R13" s="129">
        <v>47.3</v>
      </c>
      <c r="S13" s="129"/>
      <c r="T13" s="129"/>
      <c r="U13" s="129"/>
      <c r="V13" s="129"/>
      <c r="W13" s="129"/>
      <c r="X13" s="129">
        <v>161.4</v>
      </c>
      <c r="Y13" s="130">
        <v>83.6</v>
      </c>
      <c r="Z13" s="131"/>
      <c r="AA13" s="132">
        <f t="shared" si="0"/>
        <v>736.6</v>
      </c>
    </row>
    <row r="14" spans="1:27" ht="24.95" customHeight="1" x14ac:dyDescent="0.2">
      <c r="A14" s="97" t="s">
        <v>31</v>
      </c>
      <c r="B14" s="128"/>
      <c r="C14" s="133"/>
      <c r="D14" s="133"/>
      <c r="E14" s="133"/>
      <c r="F14" s="133"/>
      <c r="G14" s="133"/>
      <c r="H14" s="133"/>
      <c r="I14" s="133"/>
      <c r="J14" s="133"/>
      <c r="K14" s="133"/>
      <c r="L14" s="133"/>
      <c r="M14" s="133"/>
      <c r="N14" s="133"/>
      <c r="O14" s="133"/>
      <c r="P14" s="133"/>
      <c r="Q14" s="133"/>
      <c r="R14" s="133"/>
      <c r="S14" s="133"/>
      <c r="T14" s="133"/>
      <c r="U14" s="133"/>
      <c r="V14" s="133"/>
      <c r="W14" s="133"/>
      <c r="X14" s="133"/>
      <c r="Y14" s="133"/>
      <c r="Z14" s="131"/>
      <c r="AA14" s="132">
        <f t="shared" si="0"/>
        <v>0</v>
      </c>
    </row>
    <row r="15" spans="1:27" ht="24.95" customHeight="1" x14ac:dyDescent="0.2">
      <c r="A15" s="97" t="s">
        <v>32</v>
      </c>
      <c r="B15" s="128"/>
      <c r="C15" s="133"/>
      <c r="D15" s="133"/>
      <c r="E15" s="133"/>
      <c r="F15" s="133"/>
      <c r="G15" s="133"/>
      <c r="H15" s="133"/>
      <c r="I15" s="133"/>
      <c r="J15" s="133"/>
      <c r="K15" s="133"/>
      <c r="L15" s="133"/>
      <c r="M15" s="133"/>
      <c r="N15" s="133"/>
      <c r="O15" s="133"/>
      <c r="P15" s="133"/>
      <c r="Q15" s="133"/>
      <c r="R15" s="133"/>
      <c r="S15" s="133"/>
      <c r="T15" s="133"/>
      <c r="U15" s="133"/>
      <c r="V15" s="133"/>
      <c r="W15" s="133"/>
      <c r="X15" s="133"/>
      <c r="Y15" s="133"/>
      <c r="Z15" s="131"/>
      <c r="AA15" s="132">
        <f t="shared" si="0"/>
        <v>0</v>
      </c>
    </row>
    <row r="16" spans="1:27" ht="30" customHeight="1" thickBot="1" x14ac:dyDescent="0.25">
      <c r="A16" s="86" t="s">
        <v>51</v>
      </c>
      <c r="B16" s="134">
        <f t="shared" ref="B16:Z16" si="1">IF(LEN(B$2)&gt;0,SUM(B11:B15),"")</f>
        <v>54.1</v>
      </c>
      <c r="C16" s="135">
        <f t="shared" si="1"/>
        <v>16.8</v>
      </c>
      <c r="D16" s="135">
        <f t="shared" si="1"/>
        <v>32</v>
      </c>
      <c r="E16" s="135">
        <f t="shared" si="1"/>
        <v>13.8</v>
      </c>
      <c r="F16" s="135">
        <f t="shared" si="1"/>
        <v>16.5</v>
      </c>
      <c r="G16" s="135">
        <f t="shared" si="1"/>
        <v>37.299999999999997</v>
      </c>
      <c r="H16" s="135">
        <f t="shared" si="1"/>
        <v>79.900000000000006</v>
      </c>
      <c r="I16" s="135">
        <f t="shared" si="1"/>
        <v>126.7</v>
      </c>
      <c r="J16" s="135">
        <f t="shared" si="1"/>
        <v>0</v>
      </c>
      <c r="K16" s="135">
        <f t="shared" si="1"/>
        <v>6</v>
      </c>
      <c r="L16" s="135">
        <f t="shared" si="1"/>
        <v>7.7</v>
      </c>
      <c r="M16" s="135">
        <f t="shared" si="1"/>
        <v>0</v>
      </c>
      <c r="N16" s="135">
        <f t="shared" si="1"/>
        <v>0</v>
      </c>
      <c r="O16" s="135">
        <f t="shared" si="1"/>
        <v>20.7</v>
      </c>
      <c r="P16" s="135">
        <f t="shared" si="1"/>
        <v>32.799999999999997</v>
      </c>
      <c r="Q16" s="135">
        <f t="shared" si="1"/>
        <v>0</v>
      </c>
      <c r="R16" s="135">
        <f t="shared" si="1"/>
        <v>47.3</v>
      </c>
      <c r="S16" s="135">
        <f t="shared" si="1"/>
        <v>0</v>
      </c>
      <c r="T16" s="135">
        <f t="shared" si="1"/>
        <v>0</v>
      </c>
      <c r="U16" s="135">
        <f t="shared" si="1"/>
        <v>0</v>
      </c>
      <c r="V16" s="135">
        <f t="shared" si="1"/>
        <v>0</v>
      </c>
      <c r="W16" s="135">
        <f t="shared" si="1"/>
        <v>0</v>
      </c>
      <c r="X16" s="135">
        <f t="shared" si="1"/>
        <v>161.4</v>
      </c>
      <c r="Y16" s="135">
        <f t="shared" si="1"/>
        <v>83.6</v>
      </c>
      <c r="Z16" s="136" t="str">
        <f t="shared" si="1"/>
        <v/>
      </c>
      <c r="AA16" s="90">
        <f t="shared" si="0"/>
        <v>736.6</v>
      </c>
    </row>
    <row r="17" spans="1:27" ht="18" customHeight="1" thickBot="1" x14ac:dyDescent="0.25">
      <c r="A17" s="101"/>
      <c r="B17" s="103"/>
      <c r="C17" s="103"/>
      <c r="D17" s="103"/>
      <c r="E17" s="103"/>
      <c r="F17" s="103"/>
      <c r="G17" s="103"/>
      <c r="H17" s="103"/>
      <c r="I17" s="103"/>
      <c r="J17" s="103"/>
      <c r="K17" s="103"/>
      <c r="L17" s="103"/>
      <c r="M17" s="103"/>
      <c r="N17" s="103"/>
      <c r="O17" s="103"/>
      <c r="P17" s="103"/>
      <c r="Q17" s="103"/>
      <c r="R17" s="103"/>
      <c r="S17" s="103"/>
      <c r="T17" s="103"/>
      <c r="U17" s="103"/>
      <c r="V17" s="103"/>
      <c r="W17" s="103"/>
      <c r="X17" s="103"/>
      <c r="Y17" s="103"/>
      <c r="Z17" s="103"/>
      <c r="AA17" s="103"/>
    </row>
    <row r="18" spans="1:27" ht="30" customHeight="1" thickBot="1" x14ac:dyDescent="0.25">
      <c r="A18" s="69" t="s">
        <v>47</v>
      </c>
      <c r="B18" s="91">
        <v>1</v>
      </c>
      <c r="C18" s="92"/>
      <c r="D18" s="92"/>
      <c r="E18" s="92"/>
      <c r="F18" s="92"/>
      <c r="G18" s="92"/>
      <c r="H18" s="92"/>
      <c r="I18" s="92"/>
      <c r="J18" s="92"/>
      <c r="K18" s="92"/>
      <c r="L18" s="92"/>
      <c r="M18" s="92"/>
      <c r="N18" s="92"/>
      <c r="O18" s="92"/>
      <c r="P18" s="92"/>
      <c r="Q18" s="92"/>
      <c r="R18" s="92"/>
      <c r="S18" s="92"/>
      <c r="T18" s="92"/>
      <c r="U18" s="92"/>
      <c r="V18" s="92"/>
      <c r="W18" s="92"/>
      <c r="X18" s="92"/>
      <c r="Y18" s="92"/>
      <c r="Z18" s="92"/>
      <c r="AA18" s="93"/>
    </row>
    <row r="19" spans="1:27" ht="24.95" customHeight="1" x14ac:dyDescent="0.2">
      <c r="A19" s="70" t="s">
        <v>41</v>
      </c>
      <c r="B19" s="123"/>
      <c r="C19" s="124"/>
      <c r="D19" s="124"/>
      <c r="E19" s="124"/>
      <c r="F19" s="124"/>
      <c r="G19" s="124"/>
      <c r="H19" s="124"/>
      <c r="I19" s="124"/>
      <c r="J19" s="124"/>
      <c r="K19" s="124"/>
      <c r="L19" s="124"/>
      <c r="M19" s="124"/>
      <c r="N19" s="124"/>
      <c r="O19" s="124"/>
      <c r="P19" s="124"/>
      <c r="Q19" s="124"/>
      <c r="R19" s="124"/>
      <c r="S19" s="124"/>
      <c r="T19" s="124"/>
      <c r="U19" s="124"/>
      <c r="V19" s="124"/>
      <c r="W19" s="124"/>
      <c r="X19" s="124"/>
      <c r="Y19" s="125"/>
      <c r="Z19" s="126"/>
      <c r="AA19" s="127">
        <f t="shared" ref="AA19:AA24" si="2">SUM(B19:Z19)</f>
        <v>0</v>
      </c>
    </row>
    <row r="20" spans="1:27" ht="24.95" customHeight="1" x14ac:dyDescent="0.2">
      <c r="A20" s="97" t="s">
        <v>42</v>
      </c>
      <c r="B20" s="128"/>
      <c r="C20" s="129"/>
      <c r="D20" s="129"/>
      <c r="E20" s="129"/>
      <c r="F20" s="129"/>
      <c r="G20" s="129"/>
      <c r="H20" s="129"/>
      <c r="I20" s="129"/>
      <c r="J20" s="129"/>
      <c r="K20" s="129"/>
      <c r="L20" s="129"/>
      <c r="M20" s="129"/>
      <c r="N20" s="129"/>
      <c r="O20" s="129"/>
      <c r="P20" s="129"/>
      <c r="Q20" s="129"/>
      <c r="R20" s="129"/>
      <c r="S20" s="129"/>
      <c r="T20" s="129"/>
      <c r="U20" s="129"/>
      <c r="V20" s="129"/>
      <c r="W20" s="129"/>
      <c r="X20" s="129"/>
      <c r="Y20" s="130"/>
      <c r="Z20" s="131"/>
      <c r="AA20" s="132">
        <f t="shared" si="2"/>
        <v>0</v>
      </c>
    </row>
    <row r="21" spans="1:27" ht="24.95" customHeight="1" x14ac:dyDescent="0.2">
      <c r="A21" s="97" t="s">
        <v>43</v>
      </c>
      <c r="B21" s="128"/>
      <c r="C21" s="129"/>
      <c r="D21" s="129"/>
      <c r="E21" s="129"/>
      <c r="F21" s="129"/>
      <c r="G21" s="129"/>
      <c r="H21" s="129"/>
      <c r="I21" s="129"/>
      <c r="J21" s="129">
        <v>1.1000000000000001</v>
      </c>
      <c r="K21" s="129"/>
      <c r="L21" s="129"/>
      <c r="M21" s="129">
        <v>0.4</v>
      </c>
      <c r="N21" s="129"/>
      <c r="O21" s="129"/>
      <c r="P21" s="129"/>
      <c r="Q21" s="129">
        <v>32.9</v>
      </c>
      <c r="R21" s="129"/>
      <c r="S21" s="129">
        <v>5.0999999999999996</v>
      </c>
      <c r="T21" s="129">
        <v>5</v>
      </c>
      <c r="U21" s="129"/>
      <c r="V21" s="129">
        <v>1</v>
      </c>
      <c r="W21" s="129">
        <v>5</v>
      </c>
      <c r="X21" s="129"/>
      <c r="Y21" s="130"/>
      <c r="Z21" s="131"/>
      <c r="AA21" s="132">
        <f t="shared" si="2"/>
        <v>50.5</v>
      </c>
    </row>
    <row r="22" spans="1:27" ht="24.95" customHeight="1" x14ac:dyDescent="0.2">
      <c r="A22" s="97" t="s">
        <v>44</v>
      </c>
      <c r="B22" s="128"/>
      <c r="C22" s="133"/>
      <c r="D22" s="133"/>
      <c r="E22" s="133"/>
      <c r="F22" s="133"/>
      <c r="G22" s="133"/>
      <c r="H22" s="133"/>
      <c r="I22" s="133"/>
      <c r="J22" s="133"/>
      <c r="K22" s="133"/>
      <c r="L22" s="133"/>
      <c r="M22" s="133"/>
      <c r="N22" s="133"/>
      <c r="O22" s="133"/>
      <c r="P22" s="133"/>
      <c r="Q22" s="133"/>
      <c r="R22" s="133"/>
      <c r="S22" s="133"/>
      <c r="T22" s="133"/>
      <c r="U22" s="133"/>
      <c r="V22" s="133"/>
      <c r="W22" s="133"/>
      <c r="X22" s="133"/>
      <c r="Y22" s="133"/>
      <c r="Z22" s="131"/>
      <c r="AA22" s="132">
        <f t="shared" si="2"/>
        <v>0</v>
      </c>
    </row>
    <row r="23" spans="1:27" ht="24.95" customHeight="1" x14ac:dyDescent="0.2">
      <c r="A23" s="97" t="s">
        <v>45</v>
      </c>
      <c r="B23" s="128"/>
      <c r="C23" s="133"/>
      <c r="D23" s="133"/>
      <c r="E23" s="133"/>
      <c r="F23" s="133"/>
      <c r="G23" s="133"/>
      <c r="H23" s="133"/>
      <c r="I23" s="133"/>
      <c r="J23" s="133"/>
      <c r="K23" s="133"/>
      <c r="L23" s="133"/>
      <c r="M23" s="133"/>
      <c r="N23" s="133"/>
      <c r="O23" s="133"/>
      <c r="P23" s="133"/>
      <c r="Q23" s="133"/>
      <c r="R23" s="133"/>
      <c r="S23" s="133"/>
      <c r="T23" s="133"/>
      <c r="U23" s="133"/>
      <c r="V23" s="133"/>
      <c r="W23" s="133"/>
      <c r="X23" s="133"/>
      <c r="Y23" s="133"/>
      <c r="Z23" s="131"/>
      <c r="AA23" s="132">
        <f t="shared" si="2"/>
        <v>0</v>
      </c>
    </row>
    <row r="24" spans="1:27" ht="30" customHeight="1" thickBot="1" x14ac:dyDescent="0.25">
      <c r="A24" s="86" t="s">
        <v>49</v>
      </c>
      <c r="B24" s="134">
        <f t="shared" ref="B24:Z24" si="3">IF(LEN(B$2)&gt;0,SUM(B19:B23),"")</f>
        <v>0</v>
      </c>
      <c r="C24" s="135">
        <f t="shared" si="3"/>
        <v>0</v>
      </c>
      <c r="D24" s="135">
        <f t="shared" si="3"/>
        <v>0</v>
      </c>
      <c r="E24" s="135">
        <f t="shared" si="3"/>
        <v>0</v>
      </c>
      <c r="F24" s="135">
        <f t="shared" si="3"/>
        <v>0</v>
      </c>
      <c r="G24" s="135">
        <f t="shared" si="3"/>
        <v>0</v>
      </c>
      <c r="H24" s="135">
        <f t="shared" si="3"/>
        <v>0</v>
      </c>
      <c r="I24" s="135">
        <f t="shared" si="3"/>
        <v>0</v>
      </c>
      <c r="J24" s="135">
        <f t="shared" si="3"/>
        <v>1.1000000000000001</v>
      </c>
      <c r="K24" s="135">
        <f t="shared" si="3"/>
        <v>0</v>
      </c>
      <c r="L24" s="135">
        <f t="shared" si="3"/>
        <v>0</v>
      </c>
      <c r="M24" s="135">
        <f t="shared" si="3"/>
        <v>0.4</v>
      </c>
      <c r="N24" s="135">
        <f t="shared" si="3"/>
        <v>0</v>
      </c>
      <c r="O24" s="135">
        <f t="shared" si="3"/>
        <v>0</v>
      </c>
      <c r="P24" s="135">
        <f t="shared" si="3"/>
        <v>0</v>
      </c>
      <c r="Q24" s="135">
        <f t="shared" si="3"/>
        <v>32.9</v>
      </c>
      <c r="R24" s="135">
        <f t="shared" si="3"/>
        <v>0</v>
      </c>
      <c r="S24" s="135">
        <f t="shared" si="3"/>
        <v>5.0999999999999996</v>
      </c>
      <c r="T24" s="135">
        <f t="shared" si="3"/>
        <v>5</v>
      </c>
      <c r="U24" s="135">
        <f t="shared" si="3"/>
        <v>0</v>
      </c>
      <c r="V24" s="135">
        <f t="shared" si="3"/>
        <v>1</v>
      </c>
      <c r="W24" s="135">
        <f t="shared" si="3"/>
        <v>5</v>
      </c>
      <c r="X24" s="135">
        <f t="shared" si="3"/>
        <v>0</v>
      </c>
      <c r="Y24" s="135">
        <f t="shared" si="3"/>
        <v>0</v>
      </c>
      <c r="Z24" s="136" t="str">
        <f t="shared" si="3"/>
        <v/>
      </c>
      <c r="AA24" s="90">
        <f t="shared" si="2"/>
        <v>50.5</v>
      </c>
    </row>
    <row r="25" spans="1:27" ht="15.95" customHeight="1" x14ac:dyDescent="0.2"/>
    <row r="28" spans="1:27" x14ac:dyDescent="0.2">
      <c r="B28" s="137"/>
      <c r="C28" s="137"/>
      <c r="D28" s="137"/>
      <c r="E28" s="137"/>
      <c r="F28" s="137"/>
      <c r="G28" s="137"/>
      <c r="H28" s="137"/>
      <c r="I28" s="137"/>
      <c r="J28" s="137"/>
      <c r="K28" s="137"/>
      <c r="L28" s="137"/>
      <c r="M28" s="137"/>
      <c r="N28" s="137"/>
      <c r="O28" s="137"/>
      <c r="P28" s="137"/>
      <c r="Q28" s="137"/>
      <c r="R28" s="137"/>
      <c r="S28" s="137"/>
      <c r="T28" s="137"/>
      <c r="U28" s="137"/>
      <c r="V28" s="137"/>
      <c r="W28" s="137"/>
      <c r="X28" s="137"/>
      <c r="Y28" s="137"/>
      <c r="AA28" s="138"/>
    </row>
    <row r="31" spans="1:27" x14ac:dyDescent="0.2">
      <c r="J31" s="139"/>
    </row>
  </sheetData>
  <mergeCells count="6">
    <mergeCell ref="V1:AA1"/>
    <mergeCell ref="B3:AA3"/>
    <mergeCell ref="B6:AA6"/>
    <mergeCell ref="B9:AA9"/>
    <mergeCell ref="B10:AA10"/>
    <mergeCell ref="B18:AA18"/>
  </mergeCells>
  <printOptions horizontalCentered="1"/>
  <pageMargins left="0.15748031496062992" right="0.19685039370078741" top="0.39370078740157483" bottom="0.43307086614173229" header="0.19685039370078741" footer="0.19685039370078741"/>
  <pageSetup scale="44" orientation="landscape" horizontalDpi="300" verticalDpi="300" r:id="rId1"/>
  <headerFooter>
    <oddHeader>&amp;L&amp;K000000&amp;A</oddHeader>
    <oddFooter>&amp;R&amp;D,&amp;T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72</vt:i4>
      </vt:variant>
    </vt:vector>
  </HeadingPairs>
  <TitlesOfParts>
    <vt:vector size="77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GR_MAINLAND_MCP_SUM_BUY</vt:lpstr>
      <vt:lpstr>GR_MAINLAND_MCP_SUM_SELL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2025-09-14T20:34:23Z</dcterms:created>
  <dcterms:modified xsi:type="dcterms:W3CDTF">2025-09-14T20:34:25Z</dcterms:modified>
</cp:coreProperties>
</file>