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MaDaM\TmpFiles\"/>
    </mc:Choice>
  </mc:AlternateContent>
  <bookViews>
    <workbookView xWindow="0" yWindow="0" windowWidth="28800" windowHeight="12330"/>
  </bookViews>
  <sheets>
    <sheet name="SPOT_Summary (SELL)" sheetId="4" r:id="rId1"/>
    <sheet name="SPOT_Summary (BUY)" sheetId="5" r:id="rId2"/>
    <sheet name="MKT_Coupling" sheetId="6" r:id="rId3"/>
    <sheet name="Summary_Chart" sheetId="7" r:id="rId4"/>
  </sheets>
  <definedNames>
    <definedName name="BRD_EXP_NAMES_DAM_CPL">MKT_Coupling!$A$19:$A$23</definedName>
    <definedName name="BRD_EXP_NAMES_SUM_BUY">'SPOT_Summary (BUY)'!$A$34:$A$38</definedName>
    <definedName name="BRD_EXP_NAMES_SUM_BUY_CPL">'SPOT_Summary (BUY)'!$A$42:$A$47</definedName>
    <definedName name="BRD_EXP_VALUES_DAM_CPL">MKT_Coupling!$B$19:$Z$23</definedName>
    <definedName name="BRD_EXP_VALUES_SUM_BUY">'SPOT_Summary (BUY)'!$B$34:$Z$38</definedName>
    <definedName name="BRD_EXP_VALUES_SUM_BUY_CPL">'SPOT_Summary (BUY)'!$B$42:$Z$47</definedName>
    <definedName name="BRD_IMP_NAMES_DAM_CPL">MKT_Coupling!$A$11:$A$15</definedName>
    <definedName name="BRD_IMP_NAMES_SUM_SELL">'SPOT_Summary (SELL)'!$A$34:$A$38</definedName>
    <definedName name="BRD_IMP_NAMES_SUM_SELL_CPL">'SPOT_Summary (SELL)'!$A$42:$A$47</definedName>
    <definedName name="BRD_IMP_VALUES_DAM_CPL">MKT_Coupling!$B$11:$Z$15</definedName>
    <definedName name="BRD_IMP_VALUES_SUM_SELL">'SPOT_Summary (SELL)'!$B$34:$Z$38</definedName>
    <definedName name="BRD_IMP_VALUES_SUM_SELL_CPL">'SPOT_Summary (SELL)'!$B$42:$Z$47</definedName>
    <definedName name="BUY_ORDERS_NAMES_SUM_BUY">'SPOT_Summary (BUY)'!$A$28:$A$30</definedName>
    <definedName name="BUY_ORDERS_VALUES_SUM_BUY">'SPOT_Summary (BUY)'!$B$28:$Z$30</definedName>
    <definedName name="DAM_CPL_PUB_TIME">MKT_Coupling!$V$1</definedName>
    <definedName name="DEMAND_NAMES_SUM_BUY">'SPOT_Summary (BUY)'!$A$19:$A$24</definedName>
    <definedName name="DEMAND_NAMES_SUM_SELL">'SPOT_Summary (SELL)'!$A$19:$A$24</definedName>
    <definedName name="DEMAND_VALUES_SUM_BUY">'SPOT_Summary (BUY)'!$B$19:$Z$24</definedName>
    <definedName name="DEMAND_VALUES_SUM_SELL">'SPOT_Summary (SELL)'!$B$19:$Z$24</definedName>
    <definedName name="GR_MAINLAND_MCP_DAM_CPL">MKT_Coupling!$B$7:$Z$7</definedName>
    <definedName name="GR_MAINLAND_MCP_SUM_BUY">'SPOT_Summary (BUY)'!$B$7:$Z$7</definedName>
    <definedName name="GR_MAINLAND_MCP_SUM_SELL">'SPOT_Summary (SELL)'!$B$7:$Z$7</definedName>
    <definedName name="MKT_DAM_COUPLING_DELIVERY_DAY">MKT_Coupling!$A$2</definedName>
    <definedName name="MKT_DAM_COUPLING_TITLE">MKT_Coupling!$A$1</definedName>
    <definedName name="MKT_SUM_BUY_DELIVERY_DAY">'SPOT_Summary (BUY)'!$A$2</definedName>
    <definedName name="MKT_SUM_BUY_TITLE">'SPOT_Summary (BUY)'!$A$1</definedName>
    <definedName name="MKT_SUM_SELL_DELIVERY_DAY">'SPOT_Summary (SELL)'!$A$2</definedName>
    <definedName name="MKT_SUM_SELL_TITLE">'SPOT_Summary (SELL)'!$A$1</definedName>
    <definedName name="MTUs_MKT_DAM_COUPLING">MKT_Coupling!$B$2:$Z$2</definedName>
    <definedName name="MTUs_MKT_SUM_BUY">'SPOT_Summary (BUY)'!$B$2:$Z$2</definedName>
    <definedName name="MTUs_MKT_SUM_SELL">'SPOT_Summary (SELL)'!$B$2:$Z$2</definedName>
    <definedName name="NET_POSITION_GR_MAINLAND_DAM_CPL">MKT_Coupling!$B$4:$Z$4</definedName>
    <definedName name="_xlnm.Print_Area" localSheetId="2">MKT_Coupling!$A$1:$AA$24</definedName>
    <definedName name="_xlnm.Print_Area" localSheetId="0">'SPOT_Summary (SELL)'!$A$1:$AA$39</definedName>
    <definedName name="SELL_ORDERS_NAMES_SUM_SELL">'SPOT_Summary (SELL)'!$A$28:$A$30</definedName>
    <definedName name="SELL_ORDERS_VALUES_SUM_SELL">'SPOT_Summary (SELL)'!$B$28:$Z$30</definedName>
    <definedName name="TOT_DEMAND_GR_MAINLAND_SUM_BUY">'SPOT_Summary (BUY)'!$B$4:$Z$4</definedName>
    <definedName name="TOT_SUM_BUY_PUB_TIME">'SPOT_Summary (BUY)'!$V$1</definedName>
    <definedName name="TOT_SUM_SELL_PUB_TIME">'SPOT_Summary (SELL)'!$V$1</definedName>
    <definedName name="TOT_SUPPLY_GR_MAINLAND_SUM_SELL">'SPOT_Summary (SELL)'!$B$4:$Z$4</definedName>
    <definedName name="UNITS_CRT_VALUES_SUM_BUY">'SPOT_Summary (BUY)'!$B$11:$Z$11</definedName>
    <definedName name="UNITS_CRT_VALUES_SUM_SELL">'SPOT_Summary (SELL)'!$B$11:$Z$11</definedName>
    <definedName name="UNITS_CRTRES_VALUES_SUM_BUY">'SPOT_Summary (BUY)'!$B$15:$Z$15</definedName>
    <definedName name="UNITS_CRTRES_VALUES_SUM_SELL">'SPOT_Summary (SELL)'!$B$15:$Z$15</definedName>
    <definedName name="UNITS_GAS_VALUES_SUM_BUY">'SPOT_Summary (BUY)'!$B$12:$Z$12</definedName>
    <definedName name="UNITS_GAS_VALUES_SUM_SELL">'SPOT_Summary (SELL)'!$B$12:$Z$12</definedName>
    <definedName name="UNITS_HDR_VALUES_SUM_BUY">'SPOT_Summary (BUY)'!$B$13:$Z$13</definedName>
    <definedName name="UNITS_HDR_VALUES_SUM_SELL">'SPOT_Summary (SELL)'!$B$13:$Z$13</definedName>
    <definedName name="UNITS_IMP_VALUES_SUM_SELL">'SPOT_Summary (SELL)'!$B$39:$Z$39</definedName>
    <definedName name="UNITS_LIG_VALUES_SUM_BUY">'SPOT_Summary (BUY)'!$B$10:$Z$10</definedName>
    <definedName name="UNITS_LIG_VALUES_SUM_SELL">'SPOT_Summary (SELL)'!$B$10:$Z$10</definedName>
    <definedName name="UNITS_NAMES_SUM_BUY">'SPOT_Summary (BUY)'!$A$10:$A$15</definedName>
    <definedName name="UNITS_NAMES_SUM_SELL">'SPOT_Summary (SELL)'!$A$10:$A$15</definedName>
    <definedName name="UNITS_RES_VALUES_SUM_BUY">'SPOT_Summary (BUY)'!$B$14:$Z$14</definedName>
    <definedName name="UNITS_RES_VALUES_SUM_SELL">'SPOT_Summary (SELL)'!$B$14:$Z$14</definedName>
    <definedName name="UNITS_VALUES_SUM_BUY">'SPOT_Summary (BUY)'!$B$10:$Z$15</definedName>
    <definedName name="UNITS_VALUES_SUM_SELL">'SPOT_Summary (SELL)'!$B$10:$Z$15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24" i="6" l="1"/>
  <c r="Y24" i="6"/>
  <c r="X24" i="6"/>
  <c r="W24" i="6"/>
  <c r="V24" i="6"/>
  <c r="U24" i="6"/>
  <c r="T24" i="6"/>
  <c r="S24" i="6"/>
  <c r="R24" i="6"/>
  <c r="Q24" i="6"/>
  <c r="P24" i="6"/>
  <c r="O24" i="6"/>
  <c r="N24" i="6"/>
  <c r="M24" i="6"/>
  <c r="L24" i="6"/>
  <c r="K24" i="6"/>
  <c r="J24" i="6"/>
  <c r="I24" i="6"/>
  <c r="H24" i="6"/>
  <c r="G24" i="6"/>
  <c r="F24" i="6"/>
  <c r="E24" i="6"/>
  <c r="D24" i="6"/>
  <c r="C24" i="6"/>
  <c r="B24" i="6"/>
  <c r="AA24" i="6" s="1"/>
  <c r="AA23" i="6"/>
  <c r="AA22" i="6"/>
  <c r="AA21" i="6"/>
  <c r="AA20" i="6"/>
  <c r="AA19" i="6"/>
  <c r="Z16" i="6"/>
  <c r="Y16" i="6"/>
  <c r="X16" i="6"/>
  <c r="W16" i="6"/>
  <c r="V16" i="6"/>
  <c r="U16" i="6"/>
  <c r="T16" i="6"/>
  <c r="S16" i="6"/>
  <c r="R16" i="6"/>
  <c r="Q16" i="6"/>
  <c r="P16" i="6"/>
  <c r="O16" i="6"/>
  <c r="N16" i="6"/>
  <c r="M16" i="6"/>
  <c r="L16" i="6"/>
  <c r="K16" i="6"/>
  <c r="J16" i="6"/>
  <c r="I16" i="6"/>
  <c r="H16" i="6"/>
  <c r="G16" i="6"/>
  <c r="F16" i="6"/>
  <c r="E16" i="6"/>
  <c r="D16" i="6"/>
  <c r="C16" i="6"/>
  <c r="B16" i="6"/>
  <c r="AA16" i="6" s="1"/>
  <c r="AA15" i="6"/>
  <c r="AA14" i="6"/>
  <c r="AA13" i="6"/>
  <c r="AA12" i="6"/>
  <c r="AA11" i="6"/>
  <c r="AA7" i="6"/>
  <c r="AA4" i="6"/>
  <c r="Z50" i="5"/>
  <c r="Y50" i="5"/>
  <c r="X50" i="5"/>
  <c r="W50" i="5"/>
  <c r="V50" i="5"/>
  <c r="U50" i="5"/>
  <c r="T50" i="5"/>
  <c r="S50" i="5"/>
  <c r="R50" i="5"/>
  <c r="Q50" i="5"/>
  <c r="P50" i="5"/>
  <c r="O50" i="5"/>
  <c r="N50" i="5"/>
  <c r="M50" i="5"/>
  <c r="L50" i="5"/>
  <c r="K50" i="5"/>
  <c r="J50" i="5"/>
  <c r="I50" i="5"/>
  <c r="H50" i="5"/>
  <c r="G50" i="5"/>
  <c r="F50" i="5"/>
  <c r="E50" i="5"/>
  <c r="D50" i="5"/>
  <c r="C50" i="5"/>
  <c r="B50" i="5"/>
  <c r="Z48" i="5"/>
  <c r="Y48" i="5"/>
  <c r="X48" i="5"/>
  <c r="W48" i="5"/>
  <c r="V48" i="5"/>
  <c r="U48" i="5"/>
  <c r="T48" i="5"/>
  <c r="S48" i="5"/>
  <c r="R48" i="5"/>
  <c r="Q48" i="5"/>
  <c r="P48" i="5"/>
  <c r="O48" i="5"/>
  <c r="N48" i="5"/>
  <c r="M48" i="5"/>
  <c r="L48" i="5"/>
  <c r="K48" i="5"/>
  <c r="J48" i="5"/>
  <c r="I48" i="5"/>
  <c r="H48" i="5"/>
  <c r="G48" i="5"/>
  <c r="F48" i="5"/>
  <c r="E48" i="5"/>
  <c r="D48" i="5"/>
  <c r="C48" i="5"/>
  <c r="B48" i="5"/>
  <c r="AA48" i="5" s="1"/>
  <c r="AA47" i="5"/>
  <c r="AA46" i="5"/>
  <c r="AA45" i="5"/>
  <c r="AA44" i="5"/>
  <c r="AA43" i="5"/>
  <c r="AA42" i="5"/>
  <c r="Z39" i="5"/>
  <c r="Y39" i="5"/>
  <c r="X39" i="5"/>
  <c r="W39" i="5"/>
  <c r="V39" i="5"/>
  <c r="U39" i="5"/>
  <c r="T39" i="5"/>
  <c r="S39" i="5"/>
  <c r="R39" i="5"/>
  <c r="Q39" i="5"/>
  <c r="P39" i="5"/>
  <c r="O39" i="5"/>
  <c r="N39" i="5"/>
  <c r="M39" i="5"/>
  <c r="L39" i="5"/>
  <c r="K39" i="5"/>
  <c r="J39" i="5"/>
  <c r="I39" i="5"/>
  <c r="H39" i="5"/>
  <c r="G39" i="5"/>
  <c r="F39" i="5"/>
  <c r="E39" i="5"/>
  <c r="D39" i="5"/>
  <c r="C39" i="5"/>
  <c r="B39" i="5"/>
  <c r="AA39" i="5" s="1"/>
  <c r="AA38" i="5"/>
  <c r="AA37" i="5"/>
  <c r="AA36" i="5"/>
  <c r="AA35" i="5"/>
  <c r="AA34" i="5"/>
  <c r="Z31" i="5"/>
  <c r="Y31" i="5"/>
  <c r="X31" i="5"/>
  <c r="W31" i="5"/>
  <c r="V31" i="5"/>
  <c r="U31" i="5"/>
  <c r="T31" i="5"/>
  <c r="S31" i="5"/>
  <c r="R31" i="5"/>
  <c r="Q31" i="5"/>
  <c r="P31" i="5"/>
  <c r="O31" i="5"/>
  <c r="N31" i="5"/>
  <c r="M31" i="5"/>
  <c r="L31" i="5"/>
  <c r="K31" i="5"/>
  <c r="J31" i="5"/>
  <c r="I31" i="5"/>
  <c r="H31" i="5"/>
  <c r="G31" i="5"/>
  <c r="F31" i="5"/>
  <c r="E31" i="5"/>
  <c r="D31" i="5"/>
  <c r="C31" i="5"/>
  <c r="B31" i="5"/>
  <c r="AA30" i="5"/>
  <c r="AA29" i="5"/>
  <c r="AA28" i="5"/>
  <c r="AA31" i="5" s="1"/>
  <c r="Z25" i="5"/>
  <c r="Z51" i="5" s="1"/>
  <c r="Y25" i="5"/>
  <c r="Y51" i="5" s="1"/>
  <c r="X25" i="5"/>
  <c r="X51" i="5" s="1"/>
  <c r="W25" i="5"/>
  <c r="W51" i="5" s="1"/>
  <c r="V25" i="5"/>
  <c r="V51" i="5" s="1"/>
  <c r="U25" i="5"/>
  <c r="U51" i="5" s="1"/>
  <c r="T25" i="5"/>
  <c r="T51" i="5" s="1"/>
  <c r="S25" i="5"/>
  <c r="S51" i="5" s="1"/>
  <c r="R25" i="5"/>
  <c r="R51" i="5" s="1"/>
  <c r="Q25" i="5"/>
  <c r="Q51" i="5" s="1"/>
  <c r="P25" i="5"/>
  <c r="P51" i="5" s="1"/>
  <c r="O25" i="5"/>
  <c r="O51" i="5" s="1"/>
  <c r="N25" i="5"/>
  <c r="N51" i="5" s="1"/>
  <c r="M25" i="5"/>
  <c r="M51" i="5" s="1"/>
  <c r="L25" i="5"/>
  <c r="L51" i="5" s="1"/>
  <c r="K25" i="5"/>
  <c r="K51" i="5" s="1"/>
  <c r="J25" i="5"/>
  <c r="J51" i="5" s="1"/>
  <c r="I25" i="5"/>
  <c r="I51" i="5" s="1"/>
  <c r="H25" i="5"/>
  <c r="H51" i="5" s="1"/>
  <c r="G25" i="5"/>
  <c r="G51" i="5" s="1"/>
  <c r="F25" i="5"/>
  <c r="F51" i="5" s="1"/>
  <c r="E25" i="5"/>
  <c r="E51" i="5" s="1"/>
  <c r="D25" i="5"/>
  <c r="D51" i="5" s="1"/>
  <c r="C25" i="5"/>
  <c r="C51" i="5" s="1"/>
  <c r="B25" i="5"/>
  <c r="B51" i="5" s="1"/>
  <c r="AA51" i="5" s="1"/>
  <c r="AA24" i="5"/>
  <c r="AA23" i="5"/>
  <c r="AA22" i="5"/>
  <c r="AA21" i="5"/>
  <c r="AA20" i="5"/>
  <c r="AA19" i="5"/>
  <c r="AA25" i="5" s="1"/>
  <c r="Z16" i="5"/>
  <c r="Y16" i="5"/>
  <c r="X16" i="5"/>
  <c r="W16" i="5"/>
  <c r="V16" i="5"/>
  <c r="U16" i="5"/>
  <c r="T16" i="5"/>
  <c r="S16" i="5"/>
  <c r="R16" i="5"/>
  <c r="Q16" i="5"/>
  <c r="P16" i="5"/>
  <c r="O16" i="5"/>
  <c r="N16" i="5"/>
  <c r="M16" i="5"/>
  <c r="L16" i="5"/>
  <c r="K16" i="5"/>
  <c r="J16" i="5"/>
  <c r="I16" i="5"/>
  <c r="H16" i="5"/>
  <c r="G16" i="5"/>
  <c r="F16" i="5"/>
  <c r="E16" i="5"/>
  <c r="D16" i="5"/>
  <c r="C16" i="5"/>
  <c r="B16" i="5"/>
  <c r="AA15" i="5"/>
  <c r="AA14" i="5"/>
  <c r="AA13" i="5"/>
  <c r="AA12" i="5"/>
  <c r="AA11" i="5"/>
  <c r="AA10" i="5"/>
  <c r="AA16" i="5" s="1"/>
  <c r="AA7" i="5"/>
  <c r="AA4" i="5"/>
  <c r="Z51" i="4"/>
  <c r="M51" i="4"/>
  <c r="L51" i="4"/>
  <c r="K51" i="4"/>
  <c r="J51" i="4"/>
  <c r="I51" i="4"/>
  <c r="H51" i="4"/>
  <c r="G51" i="4"/>
  <c r="F51" i="4"/>
  <c r="E51" i="4"/>
  <c r="D51" i="4"/>
  <c r="C51" i="4"/>
  <c r="B51" i="4"/>
  <c r="Z50" i="4"/>
  <c r="Y50" i="4"/>
  <c r="X50" i="4"/>
  <c r="W50" i="4"/>
  <c r="V50" i="4"/>
  <c r="U50" i="4"/>
  <c r="T50" i="4"/>
  <c r="S50" i="4"/>
  <c r="R50" i="4"/>
  <c r="Q50" i="4"/>
  <c r="P50" i="4"/>
  <c r="O50" i="4"/>
  <c r="N50" i="4"/>
  <c r="M50" i="4"/>
  <c r="L50" i="4"/>
  <c r="K50" i="4"/>
  <c r="J50" i="4"/>
  <c r="I50" i="4"/>
  <c r="H50" i="4"/>
  <c r="G50" i="4"/>
  <c r="F50" i="4"/>
  <c r="E50" i="4"/>
  <c r="D50" i="4"/>
  <c r="C50" i="4"/>
  <c r="B50" i="4"/>
  <c r="Z48" i="4"/>
  <c r="Y48" i="4"/>
  <c r="X48" i="4"/>
  <c r="W48" i="4"/>
  <c r="V48" i="4"/>
  <c r="U48" i="4"/>
  <c r="T48" i="4"/>
  <c r="S48" i="4"/>
  <c r="R48" i="4"/>
  <c r="Q48" i="4"/>
  <c r="P48" i="4"/>
  <c r="O48" i="4"/>
  <c r="N48" i="4"/>
  <c r="M48" i="4"/>
  <c r="L48" i="4"/>
  <c r="K48" i="4"/>
  <c r="J48" i="4"/>
  <c r="I48" i="4"/>
  <c r="H48" i="4"/>
  <c r="G48" i="4"/>
  <c r="F48" i="4"/>
  <c r="E48" i="4"/>
  <c r="D48" i="4"/>
  <c r="C48" i="4"/>
  <c r="B48" i="4"/>
  <c r="AA48" i="4" s="1"/>
  <c r="AA47" i="4"/>
  <c r="AA46" i="4"/>
  <c r="AA45" i="4"/>
  <c r="AA44" i="4"/>
  <c r="AA43" i="4"/>
  <c r="AA42" i="4"/>
  <c r="Z39" i="4"/>
  <c r="Y39" i="4"/>
  <c r="X39" i="4"/>
  <c r="W39" i="4"/>
  <c r="V39" i="4"/>
  <c r="U39" i="4"/>
  <c r="T39" i="4"/>
  <c r="S39" i="4"/>
  <c r="R39" i="4"/>
  <c r="Q39" i="4"/>
  <c r="P39" i="4"/>
  <c r="O39" i="4"/>
  <c r="N39" i="4"/>
  <c r="M39" i="4"/>
  <c r="L39" i="4"/>
  <c r="K39" i="4"/>
  <c r="J39" i="4"/>
  <c r="I39" i="4"/>
  <c r="H39" i="4"/>
  <c r="G39" i="4"/>
  <c r="F39" i="4"/>
  <c r="E39" i="4"/>
  <c r="D39" i="4"/>
  <c r="C39" i="4"/>
  <c r="B39" i="4"/>
  <c r="AA39" i="4" s="1"/>
  <c r="AA38" i="4"/>
  <c r="AA37" i="4"/>
  <c r="AA36" i="4"/>
  <c r="AA35" i="4"/>
  <c r="AA34" i="4"/>
  <c r="Z31" i="4"/>
  <c r="Y31" i="4"/>
  <c r="X31" i="4"/>
  <c r="W31" i="4"/>
  <c r="V31" i="4"/>
  <c r="U31" i="4"/>
  <c r="T31" i="4"/>
  <c r="S31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B31" i="4"/>
  <c r="AA30" i="4"/>
  <c r="AA29" i="4"/>
  <c r="AA28" i="4"/>
  <c r="AA31" i="4" s="1"/>
  <c r="Z25" i="4"/>
  <c r="Y25" i="4"/>
  <c r="X25" i="4"/>
  <c r="W25" i="4"/>
  <c r="V25" i="4"/>
  <c r="U25" i="4"/>
  <c r="T25" i="4"/>
  <c r="S25" i="4"/>
  <c r="R25" i="4"/>
  <c r="Q25" i="4"/>
  <c r="P25" i="4"/>
  <c r="O25" i="4"/>
  <c r="N25" i="4"/>
  <c r="M25" i="4"/>
  <c r="L25" i="4"/>
  <c r="K25" i="4"/>
  <c r="J25" i="4"/>
  <c r="I25" i="4"/>
  <c r="H25" i="4"/>
  <c r="G25" i="4"/>
  <c r="F25" i="4"/>
  <c r="E25" i="4"/>
  <c r="D25" i="4"/>
  <c r="C25" i="4"/>
  <c r="B25" i="4"/>
  <c r="AA24" i="4"/>
  <c r="AA23" i="4"/>
  <c r="AA22" i="4"/>
  <c r="AA21" i="4"/>
  <c r="AA20" i="4"/>
  <c r="AA19" i="4"/>
  <c r="AA25" i="4" s="1"/>
  <c r="Z16" i="4"/>
  <c r="Y16" i="4"/>
  <c r="Y51" i="4" s="1"/>
  <c r="X16" i="4"/>
  <c r="X51" i="4" s="1"/>
  <c r="W16" i="4"/>
  <c r="W51" i="4" s="1"/>
  <c r="V16" i="4"/>
  <c r="V51" i="4" s="1"/>
  <c r="U16" i="4"/>
  <c r="U51" i="4" s="1"/>
  <c r="T16" i="4"/>
  <c r="T51" i="4" s="1"/>
  <c r="S16" i="4"/>
  <c r="S51" i="4" s="1"/>
  <c r="R16" i="4"/>
  <c r="R51" i="4" s="1"/>
  <c r="Q16" i="4"/>
  <c r="Q51" i="4" s="1"/>
  <c r="P16" i="4"/>
  <c r="P51" i="4" s="1"/>
  <c r="O16" i="4"/>
  <c r="O51" i="4" s="1"/>
  <c r="N16" i="4"/>
  <c r="N51" i="4" s="1"/>
  <c r="M16" i="4"/>
  <c r="L16" i="4"/>
  <c r="K16" i="4"/>
  <c r="J16" i="4"/>
  <c r="I16" i="4"/>
  <c r="H16" i="4"/>
  <c r="G16" i="4"/>
  <c r="F16" i="4"/>
  <c r="E16" i="4"/>
  <c r="D16" i="4"/>
  <c r="C16" i="4"/>
  <c r="B16" i="4"/>
  <c r="AA15" i="4"/>
  <c r="AA14" i="4"/>
  <c r="AA13" i="4"/>
  <c r="AA12" i="4"/>
  <c r="AA11" i="4"/>
  <c r="AA10" i="4"/>
  <c r="AA16" i="4" s="1"/>
  <c r="AA7" i="4"/>
  <c r="AA4" i="4"/>
  <c r="AA51" i="4" l="1"/>
</calcChain>
</file>

<file path=xl/sharedStrings.xml><?xml version="1.0" encoding="utf-8"?>
<sst xmlns="http://schemas.openxmlformats.org/spreadsheetml/2006/main" count="117" uniqueCount="53">
  <si>
    <t>Publication on: 08/04/2024 11:20:34</t>
  </si>
  <si>
    <t>TOTAL</t>
  </si>
  <si>
    <t>Total SELL Trades</t>
  </si>
  <si>
    <t>Greece Mainland</t>
  </si>
  <si>
    <t>Market Clearing Price</t>
  </si>
  <si>
    <t>PRODUCTION TECHNOLOGY / MTU</t>
  </si>
  <si>
    <t>LIGNITE</t>
  </si>
  <si>
    <t>CRETE CONVENTIONAL</t>
  </si>
  <si>
    <t>GAS</t>
  </si>
  <si>
    <t>HYDRO</t>
  </si>
  <si>
    <t>RENEWABLES</t>
  </si>
  <si>
    <t>CRETE RENEWABLES</t>
  </si>
  <si>
    <t>PRODUCTION</t>
  </si>
  <si>
    <t>DEMAND / MTU</t>
  </si>
  <si>
    <t>HV LOAD</t>
  </si>
  <si>
    <t>MV LOAD</t>
  </si>
  <si>
    <t>LV LOAD</t>
  </si>
  <si>
    <t>PUMP</t>
  </si>
  <si>
    <t>SYSTEM LOSSES</t>
  </si>
  <si>
    <t>CRETE LOAD</t>
  </si>
  <si>
    <t>DEMAND</t>
  </si>
  <si>
    <t>SELL TRADES Price Type /  MTU</t>
  </si>
  <si>
    <t>Priority Price-Taking</t>
  </si>
  <si>
    <t>Hybrid</t>
  </si>
  <si>
    <t>Block</t>
  </si>
  <si>
    <t>SELL</t>
  </si>
  <si>
    <t>BORDER IMPORTS</t>
  </si>
  <si>
    <t>AL-GR</t>
  </si>
  <si>
    <t>MK-GR</t>
  </si>
  <si>
    <t>BG-GR</t>
  </si>
  <si>
    <t>TR-GR</t>
  </si>
  <si>
    <t>IT-GR</t>
  </si>
  <si>
    <t xml:space="preserve"> IMPORTS</t>
  </si>
  <si>
    <t>BORDER IMPORTS (IMPLICIT)</t>
  </si>
  <si>
    <t>CR-GR</t>
  </si>
  <si>
    <t xml:space="preserve"> IMPORTS (IMPLICIT)</t>
  </si>
  <si>
    <t>Total BUY Trades</t>
  </si>
  <si>
    <t>BUY TRADES Price Type /  MTU</t>
  </si>
  <si>
    <t>BUY</t>
  </si>
  <si>
    <t>BORDER EXPORTS</t>
  </si>
  <si>
    <t>GR-AL</t>
  </si>
  <si>
    <t>GR-MK</t>
  </si>
  <si>
    <t>GR-BG</t>
  </si>
  <si>
    <t>GR-TR</t>
  </si>
  <si>
    <t>GR-IT</t>
  </si>
  <si>
    <t>EXPORTS</t>
  </si>
  <si>
    <t>BORDER EXPORTS (IMPLICIT)</t>
  </si>
  <si>
    <t>GR-CR</t>
  </si>
  <si>
    <t>EXPORTS (IMPLICIT)</t>
  </si>
  <si>
    <t>BIDDING ZONE NET POSITION</t>
  </si>
  <si>
    <t>IMPORTS (IMPLICIT)</t>
  </si>
  <si>
    <t>Complementary Regional Intraday '3' Market</t>
  </si>
  <si>
    <t>Complementary Regional Intraday '3' Market Coupling Results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</si>
</sst>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[$-409]dddd\,\ dd\ mmmm\,\ yyyy"/>
    <numFmt numFmtId="165" formatCode="00"/>
    <numFmt numFmtId="166" formatCode="#,##0.000"/>
    <numFmt numFmtId="167" formatCode="0.000"/>
  </numFmts>
  <fonts count="14" x14ac:knownFonts="1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b/>
      <sz val="16"/>
      <name val="Arial"/>
      <family val="2"/>
      <charset val="161"/>
    </font>
    <font>
      <b/>
      <sz val="14"/>
      <name val="Arial"/>
      <family val="2"/>
      <charset val="161"/>
    </font>
    <font>
      <sz val="12"/>
      <name val="Arial"/>
      <family val="2"/>
      <charset val="161"/>
    </font>
    <font>
      <sz val="11"/>
      <color theme="1"/>
      <name val="Arial"/>
      <family val="2"/>
      <charset val="161"/>
    </font>
    <font>
      <b/>
      <sz val="14"/>
      <color theme="0"/>
      <name val="Arial"/>
      <family val="2"/>
      <charset val="161"/>
    </font>
    <font>
      <b/>
      <sz val="12"/>
      <color theme="0"/>
      <name val="Arial"/>
      <family val="2"/>
      <charset val="161"/>
    </font>
    <font>
      <b/>
      <sz val="11"/>
      <color theme="0"/>
      <name val="Arial"/>
      <family val="2"/>
      <charset val="161"/>
    </font>
    <font>
      <b/>
      <sz val="11"/>
      <name val="Arial"/>
      <family val="2"/>
      <charset val="161"/>
    </font>
    <font>
      <b/>
      <sz val="11"/>
      <color theme="1"/>
      <name val="Arial"/>
      <family val="2"/>
      <charset val="161"/>
    </font>
    <font>
      <b/>
      <sz val="12"/>
      <name val="Arial"/>
      <family val="2"/>
      <charset val="161"/>
    </font>
    <font>
      <b/>
      <sz val="12"/>
      <color theme="1"/>
      <name val="Arial"/>
      <family val="2"/>
      <charset val="161"/>
    </font>
    <font>
      <b/>
      <sz val="10"/>
      <color theme="1"/>
      <name val="Arial"/>
      <family val="2"/>
      <charset val="161"/>
    </font>
  </fonts>
  <fills count="7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00336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2"/>
      </patternFill>
    </fill>
  </fills>
  <borders count="4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40">
    <xf numFmtId="0" fontId="0" fillId="0" borderId="0" xfId="0"/>
    <xf numFmtId="0" fontId="2" fillId="0" borderId="0" xfId="1" applyFont="1" applyAlignment="1">
      <alignment horizontal="left" vertical="center" indent="1"/>
    </xf>
    <xf numFmtId="0" fontId="3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3" fillId="0" borderId="1" xfId="1" applyFont="1" applyBorder="1" applyAlignment="1">
      <alignment horizontal="right" vertical="center" indent="1" shrinkToFit="1"/>
    </xf>
    <xf numFmtId="0" fontId="5" fillId="0" borderId="0" xfId="1" applyFont="1"/>
    <xf numFmtId="164" fontId="6" fillId="2" borderId="2" xfId="1" applyNumberFormat="1" applyFont="1" applyFill="1" applyBorder="1" applyAlignment="1" applyProtection="1">
      <alignment horizontal="left" vertical="center" indent="1" shrinkToFit="1"/>
      <protection locked="0"/>
    </xf>
    <xf numFmtId="165" fontId="7" fillId="2" borderId="3" xfId="1" applyNumberFormat="1" applyFont="1" applyFill="1" applyBorder="1" applyAlignment="1" applyProtection="1">
      <alignment horizontal="center" vertical="center"/>
      <protection hidden="1"/>
    </xf>
    <xf numFmtId="165" fontId="7" fillId="2" borderId="4" xfId="1" applyNumberFormat="1" applyFont="1" applyFill="1" applyBorder="1" applyAlignment="1" applyProtection="1">
      <alignment horizontal="center" vertical="center"/>
      <protection hidden="1"/>
    </xf>
    <xf numFmtId="165" fontId="7" fillId="2" borderId="5" xfId="1" applyNumberFormat="1" applyFont="1" applyFill="1" applyBorder="1" applyAlignment="1" applyProtection="1">
      <alignment horizontal="center" vertical="center"/>
      <protection hidden="1"/>
    </xf>
    <xf numFmtId="165" fontId="7" fillId="2" borderId="6" xfId="1" applyNumberFormat="1" applyFont="1" applyFill="1" applyBorder="1" applyAlignment="1" applyProtection="1">
      <alignment horizontal="center" vertical="center"/>
      <protection hidden="1"/>
    </xf>
    <xf numFmtId="0" fontId="7" fillId="2" borderId="2" xfId="1" applyFont="1" applyFill="1" applyBorder="1" applyAlignment="1" applyProtection="1">
      <alignment horizontal="center" vertical="center"/>
      <protection hidden="1"/>
    </xf>
    <xf numFmtId="0" fontId="7" fillId="2" borderId="2" xfId="1" applyFont="1" applyFill="1" applyBorder="1" applyAlignment="1" applyProtection="1">
      <alignment horizontal="left" vertical="center" indent="1"/>
      <protection hidden="1"/>
    </xf>
    <xf numFmtId="166" fontId="8" fillId="0" borderId="7" xfId="1" applyNumberFormat="1" applyFont="1" applyBorder="1" applyAlignment="1" applyProtection="1">
      <alignment horizontal="center" vertical="center" shrinkToFit="1"/>
      <protection locked="0" hidden="1"/>
    </xf>
    <xf numFmtId="166" fontId="8" fillId="0" borderId="8" xfId="1" applyNumberFormat="1" applyFont="1" applyBorder="1" applyAlignment="1" applyProtection="1">
      <alignment horizontal="center" vertical="center" shrinkToFit="1"/>
      <protection locked="0" hidden="1"/>
    </xf>
    <xf numFmtId="166" fontId="8" fillId="0" borderId="9" xfId="1" applyNumberFormat="1" applyFont="1" applyBorder="1" applyAlignment="1" applyProtection="1">
      <alignment horizontal="center" vertical="center" shrinkToFit="1"/>
      <protection locked="0" hidden="1"/>
    </xf>
    <xf numFmtId="0" fontId="9" fillId="0" borderId="10" xfId="1" applyFont="1" applyBorder="1" applyAlignment="1" applyProtection="1">
      <alignment horizontal="left" vertical="center" indent="1"/>
      <protection hidden="1"/>
    </xf>
    <xf numFmtId="0" fontId="9" fillId="0" borderId="11" xfId="1" applyFont="1" applyBorder="1" applyAlignment="1" applyProtection="1">
      <alignment horizontal="right" vertical="center" shrinkToFit="1"/>
      <protection locked="0" hidden="1"/>
    </xf>
    <xf numFmtId="0" fontId="9" fillId="0" borderId="12" xfId="1" applyFont="1" applyBorder="1" applyAlignment="1" applyProtection="1">
      <alignment horizontal="right" vertical="center" shrinkToFit="1"/>
      <protection locked="0" hidden="1"/>
    </xf>
    <xf numFmtId="0" fontId="9" fillId="0" borderId="13" xfId="1" applyFont="1" applyBorder="1" applyAlignment="1" applyProtection="1">
      <alignment horizontal="right" vertical="center" shrinkToFit="1"/>
      <protection locked="0" hidden="1"/>
    </xf>
    <xf numFmtId="166" fontId="8" fillId="3" borderId="10" xfId="1" applyNumberFormat="1" applyFont="1" applyFill="1" applyBorder="1" applyAlignment="1" applyProtection="1">
      <alignment horizontal="right" vertical="center" shrinkToFit="1"/>
      <protection hidden="1"/>
    </xf>
    <xf numFmtId="0" fontId="9" fillId="0" borderId="14" xfId="1" applyFont="1" applyBorder="1" applyAlignment="1" applyProtection="1">
      <alignment horizontal="left" vertical="center" indent="1"/>
      <protection hidden="1"/>
    </xf>
    <xf numFmtId="0" fontId="9" fillId="0" borderId="15" xfId="1" applyFont="1" applyBorder="1" applyAlignment="1" applyProtection="1">
      <alignment horizontal="right" vertical="center" shrinkToFit="1"/>
      <protection locked="0" hidden="1"/>
    </xf>
    <xf numFmtId="0" fontId="9" fillId="0" borderId="16" xfId="1" applyFont="1" applyBorder="1" applyAlignment="1" applyProtection="1">
      <alignment horizontal="right" vertical="center" shrinkToFit="1"/>
      <protection locked="0" hidden="1"/>
    </xf>
    <xf numFmtId="0" fontId="9" fillId="0" borderId="17" xfId="1" applyFont="1" applyBorder="1" applyAlignment="1" applyProtection="1">
      <alignment horizontal="right" vertical="center" shrinkToFit="1"/>
      <protection locked="0" hidden="1"/>
    </xf>
    <xf numFmtId="0" fontId="9" fillId="0" borderId="18" xfId="1" applyFont="1" applyBorder="1" applyAlignment="1" applyProtection="1">
      <alignment horizontal="right" vertical="center" shrinkToFit="1"/>
      <protection hidden="1"/>
    </xf>
    <xf numFmtId="0" fontId="10" fillId="0" borderId="10" xfId="1" applyFont="1" applyBorder="1" applyAlignment="1" applyProtection="1">
      <alignment horizontal="left" vertical="center" indent="1" shrinkToFit="1"/>
      <protection hidden="1"/>
    </xf>
    <xf numFmtId="2" fontId="10" fillId="0" borderId="11" xfId="1" applyNumberFormat="1" applyFont="1" applyBorder="1" applyAlignment="1" applyProtection="1">
      <alignment horizontal="right" vertical="center" shrinkToFit="1"/>
      <protection locked="0" hidden="1"/>
    </xf>
    <xf numFmtId="2" fontId="10" fillId="0" borderId="12" xfId="1" applyNumberFormat="1" applyFont="1" applyBorder="1" applyAlignment="1" applyProtection="1">
      <alignment horizontal="right" vertical="center" shrinkToFit="1"/>
      <protection locked="0" hidden="1"/>
    </xf>
    <xf numFmtId="2" fontId="10" fillId="0" borderId="13" xfId="1" applyNumberFormat="1" applyFont="1" applyBorder="1" applyAlignment="1" applyProtection="1">
      <alignment horizontal="right" vertical="center" shrinkToFit="1"/>
      <protection locked="0" hidden="1"/>
    </xf>
    <xf numFmtId="4" fontId="8" fillId="3" borderId="10" xfId="1" applyNumberFormat="1" applyFont="1" applyFill="1" applyBorder="1" applyAlignment="1" applyProtection="1">
      <alignment horizontal="right" vertical="center" shrinkToFit="1"/>
      <protection hidden="1"/>
    </xf>
    <xf numFmtId="0" fontId="10" fillId="0" borderId="19" xfId="1" applyFont="1" applyBorder="1" applyAlignment="1" applyProtection="1">
      <alignment horizontal="left" vertical="center" indent="1" shrinkToFit="1"/>
      <protection hidden="1"/>
    </xf>
    <xf numFmtId="2" fontId="10" fillId="0" borderId="15" xfId="1" applyNumberFormat="1" applyFont="1" applyBorder="1" applyAlignment="1" applyProtection="1">
      <alignment horizontal="right" vertical="center" shrinkToFit="1"/>
      <protection locked="0" hidden="1"/>
    </xf>
    <xf numFmtId="2" fontId="10" fillId="0" borderId="16" xfId="1" applyNumberFormat="1" applyFont="1" applyBorder="1" applyAlignment="1" applyProtection="1">
      <alignment horizontal="right" vertical="center" shrinkToFit="1"/>
      <protection locked="0" hidden="1"/>
    </xf>
    <xf numFmtId="2" fontId="10" fillId="0" borderId="20" xfId="1" applyNumberFormat="1" applyFont="1" applyBorder="1" applyAlignment="1" applyProtection="1">
      <alignment horizontal="right" vertical="center" shrinkToFit="1"/>
      <protection locked="0" hidden="1"/>
    </xf>
    <xf numFmtId="0" fontId="10" fillId="0" borderId="21" xfId="1" applyFont="1" applyBorder="1" applyAlignment="1" applyProtection="1">
      <alignment horizontal="right" vertical="center" shrinkToFit="1"/>
      <protection hidden="1"/>
    </xf>
    <xf numFmtId="0" fontId="7" fillId="4" borderId="2" xfId="1" applyFont="1" applyFill="1" applyBorder="1" applyAlignment="1" applyProtection="1">
      <alignment horizontal="left" vertical="center"/>
      <protection hidden="1"/>
    </xf>
    <xf numFmtId="165" fontId="7" fillId="0" borderId="7" xfId="1" applyNumberFormat="1" applyFont="1" applyBorder="1" applyAlignment="1" applyProtection="1">
      <alignment horizontal="center" vertical="center"/>
      <protection hidden="1"/>
    </xf>
    <xf numFmtId="165" fontId="7" fillId="0" borderId="8" xfId="1" applyNumberFormat="1" applyFont="1" applyBorder="1" applyAlignment="1" applyProtection="1">
      <alignment horizontal="center" vertical="center"/>
      <protection hidden="1"/>
    </xf>
    <xf numFmtId="165" fontId="7" fillId="0" borderId="9" xfId="1" applyNumberFormat="1" applyFont="1" applyBorder="1" applyAlignment="1" applyProtection="1">
      <alignment horizontal="center" vertical="center"/>
      <protection hidden="1"/>
    </xf>
    <xf numFmtId="0" fontId="11" fillId="0" borderId="10" xfId="1" applyFont="1" applyBorder="1" applyAlignment="1" applyProtection="1">
      <alignment horizontal="left" vertical="center" indent="1" shrinkToFit="1"/>
      <protection hidden="1"/>
    </xf>
    <xf numFmtId="0" fontId="9" fillId="0" borderId="11" xfId="1" applyFont="1" applyBorder="1" applyAlignment="1" applyProtection="1">
      <alignment horizontal="right" vertical="center" shrinkToFit="1"/>
      <protection hidden="1"/>
    </xf>
    <xf numFmtId="0" fontId="9" fillId="0" borderId="12" xfId="1" applyFont="1" applyBorder="1" applyAlignment="1" applyProtection="1">
      <alignment horizontal="right" vertical="center" shrinkToFit="1"/>
      <protection hidden="1"/>
    </xf>
    <xf numFmtId="0" fontId="9" fillId="0" borderId="13" xfId="1" applyFont="1" applyBorder="1" applyAlignment="1" applyProtection="1">
      <alignment horizontal="right" vertical="center" shrinkToFit="1"/>
      <protection hidden="1"/>
    </xf>
    <xf numFmtId="166" fontId="9" fillId="0" borderId="10" xfId="1" applyNumberFormat="1" applyFont="1" applyBorder="1" applyAlignment="1" applyProtection="1">
      <alignment horizontal="right" vertical="center" shrinkToFit="1"/>
      <protection hidden="1"/>
    </xf>
    <xf numFmtId="0" fontId="11" fillId="0" borderId="22" xfId="1" applyFont="1" applyBorder="1" applyAlignment="1" applyProtection="1">
      <alignment horizontal="left" vertical="center" indent="1" shrinkToFit="1"/>
      <protection hidden="1"/>
    </xf>
    <xf numFmtId="0" fontId="9" fillId="0" borderId="23" xfId="1" applyFont="1" applyBorder="1" applyAlignment="1" applyProtection="1">
      <alignment horizontal="right" vertical="center" shrinkToFit="1"/>
      <protection hidden="1"/>
    </xf>
    <xf numFmtId="0" fontId="9" fillId="0" borderId="24" xfId="1" applyFont="1" applyBorder="1" applyAlignment="1" applyProtection="1">
      <alignment horizontal="right" vertical="center" shrinkToFit="1"/>
      <protection hidden="1"/>
    </xf>
    <xf numFmtId="0" fontId="9" fillId="0" borderId="25" xfId="1" applyFont="1" applyBorder="1" applyAlignment="1" applyProtection="1">
      <alignment horizontal="right" vertical="center" shrinkToFit="1"/>
      <protection hidden="1"/>
    </xf>
    <xf numFmtId="166" fontId="9" fillId="0" borderId="22" xfId="1" applyNumberFormat="1" applyFont="1" applyBorder="1" applyAlignment="1" applyProtection="1">
      <alignment horizontal="right" vertical="center" shrinkToFit="1"/>
      <protection hidden="1"/>
    </xf>
    <xf numFmtId="0" fontId="11" fillId="0" borderId="26" xfId="1" applyFont="1" applyBorder="1" applyAlignment="1" applyProtection="1">
      <alignment horizontal="left" vertical="center" indent="1" shrinkToFit="1"/>
      <protection hidden="1"/>
    </xf>
    <xf numFmtId="0" fontId="9" fillId="0" borderId="27" xfId="1" applyFont="1" applyBorder="1" applyAlignment="1" applyProtection="1">
      <alignment horizontal="right" vertical="center" shrinkToFit="1"/>
      <protection hidden="1"/>
    </xf>
    <xf numFmtId="0" fontId="9" fillId="0" borderId="28" xfId="1" applyFont="1" applyBorder="1" applyAlignment="1" applyProtection="1">
      <alignment horizontal="right" vertical="center" shrinkToFit="1"/>
      <protection hidden="1"/>
    </xf>
    <xf numFmtId="0" fontId="9" fillId="0" borderId="29" xfId="1" applyFont="1" applyBorder="1" applyAlignment="1" applyProtection="1">
      <alignment horizontal="right" vertical="center" shrinkToFit="1"/>
      <protection hidden="1"/>
    </xf>
    <xf numFmtId="166" fontId="9" fillId="0" borderId="26" xfId="1" applyNumberFormat="1" applyFont="1" applyBorder="1" applyAlignment="1" applyProtection="1">
      <alignment horizontal="right" vertical="center" shrinkToFit="1"/>
      <protection hidden="1"/>
    </xf>
    <xf numFmtId="0" fontId="11" fillId="0" borderId="19" xfId="1" applyFont="1" applyBorder="1" applyAlignment="1" applyProtection="1">
      <alignment horizontal="left" vertical="center" indent="1" shrinkToFit="1"/>
      <protection hidden="1"/>
    </xf>
    <xf numFmtId="0" fontId="9" fillId="0" borderId="30" xfId="1" applyFont="1" applyBorder="1" applyAlignment="1" applyProtection="1">
      <alignment horizontal="right" vertical="center" shrinkToFit="1"/>
      <protection hidden="1"/>
    </xf>
    <xf numFmtId="0" fontId="9" fillId="0" borderId="31" xfId="1" applyFont="1" applyBorder="1" applyAlignment="1" applyProtection="1">
      <alignment horizontal="right" vertical="center" shrinkToFit="1"/>
      <protection hidden="1"/>
    </xf>
    <xf numFmtId="0" fontId="9" fillId="0" borderId="20" xfId="1" applyFont="1" applyBorder="1" applyAlignment="1" applyProtection="1">
      <alignment horizontal="right" vertical="center" shrinkToFit="1"/>
      <protection hidden="1"/>
    </xf>
    <xf numFmtId="166" fontId="9" fillId="0" borderId="19" xfId="1" applyNumberFormat="1" applyFont="1" applyBorder="1" applyAlignment="1" applyProtection="1">
      <alignment horizontal="right" vertical="center" shrinkToFit="1"/>
      <protection hidden="1"/>
    </xf>
    <xf numFmtId="0" fontId="7" fillId="3" borderId="21" xfId="1" applyFont="1" applyFill="1" applyBorder="1" applyAlignment="1" applyProtection="1">
      <alignment horizontal="left" vertical="center" indent="1" shrinkToFit="1"/>
      <protection hidden="1"/>
    </xf>
    <xf numFmtId="167" fontId="8" fillId="3" borderId="15" xfId="1" applyNumberFormat="1" applyFont="1" applyFill="1" applyBorder="1" applyAlignment="1" applyProtection="1">
      <alignment horizontal="right" vertical="center" shrinkToFit="1"/>
      <protection hidden="1"/>
    </xf>
    <xf numFmtId="167" fontId="8" fillId="3" borderId="16" xfId="1" applyNumberFormat="1" applyFont="1" applyFill="1" applyBorder="1" applyAlignment="1" applyProtection="1">
      <alignment horizontal="right" vertical="center" shrinkToFit="1"/>
      <protection hidden="1"/>
    </xf>
    <xf numFmtId="167" fontId="8" fillId="3" borderId="17" xfId="1" applyNumberFormat="1" applyFont="1" applyFill="1" applyBorder="1" applyAlignment="1" applyProtection="1">
      <alignment horizontal="right" vertical="center" shrinkToFit="1"/>
      <protection hidden="1"/>
    </xf>
    <xf numFmtId="166" fontId="8" fillId="3" borderId="21" xfId="1" applyNumberFormat="1" applyFont="1" applyFill="1" applyBorder="1" applyAlignment="1" applyProtection="1">
      <alignment horizontal="right" vertical="center" shrinkToFit="1"/>
      <protection hidden="1"/>
    </xf>
    <xf numFmtId="0" fontId="12" fillId="0" borderId="32" xfId="1" applyFont="1" applyBorder="1" applyAlignment="1" applyProtection="1">
      <alignment horizontal="left" vertical="center" indent="1" shrinkToFit="1"/>
      <protection hidden="1"/>
    </xf>
    <xf numFmtId="166" fontId="13" fillId="0" borderId="7" xfId="1" applyNumberFormat="1" applyFont="1" applyBorder="1" applyAlignment="1" applyProtection="1">
      <alignment horizontal="center" vertical="center" shrinkToFit="1"/>
      <protection locked="0" hidden="1"/>
    </xf>
    <xf numFmtId="166" fontId="13" fillId="0" borderId="8" xfId="1" applyNumberFormat="1" applyFont="1" applyBorder="1" applyAlignment="1" applyProtection="1">
      <alignment horizontal="center" vertical="center" shrinkToFit="1"/>
      <protection locked="0" hidden="1"/>
    </xf>
    <xf numFmtId="166" fontId="13" fillId="0" borderId="9" xfId="1" applyNumberFormat="1" applyFont="1" applyBorder="1" applyAlignment="1" applyProtection="1">
      <alignment horizontal="center" vertical="center" shrinkToFit="1"/>
      <protection locked="0" hidden="1"/>
    </xf>
    <xf numFmtId="0" fontId="7" fillId="2" borderId="2" xfId="1" applyFont="1" applyFill="1" applyBorder="1" applyAlignment="1" applyProtection="1">
      <alignment horizontal="left" vertical="center"/>
      <protection hidden="1"/>
    </xf>
    <xf numFmtId="0" fontId="9" fillId="5" borderId="10" xfId="1" applyFont="1" applyFill="1" applyBorder="1" applyAlignment="1" applyProtection="1">
      <alignment horizontal="left" vertical="center" indent="1"/>
      <protection hidden="1"/>
    </xf>
    <xf numFmtId="0" fontId="9" fillId="0" borderId="11" xfId="1" applyFont="1" applyBorder="1" applyAlignment="1">
      <alignment horizontal="right" vertical="center"/>
    </xf>
    <xf numFmtId="0" fontId="9" fillId="0" borderId="12" xfId="1" applyFont="1" applyBorder="1" applyAlignment="1">
      <alignment horizontal="right" vertical="center"/>
    </xf>
    <xf numFmtId="0" fontId="9" fillId="0" borderId="13" xfId="1" applyFont="1" applyBorder="1" applyAlignment="1">
      <alignment horizontal="right" vertical="center"/>
    </xf>
    <xf numFmtId="166" fontId="9" fillId="5" borderId="10" xfId="1" applyNumberFormat="1" applyFont="1" applyFill="1" applyBorder="1" applyAlignment="1">
      <alignment horizontal="right" vertical="center"/>
    </xf>
    <xf numFmtId="0" fontId="9" fillId="6" borderId="22" xfId="1" applyFont="1" applyFill="1" applyBorder="1" applyAlignment="1" applyProtection="1">
      <alignment horizontal="left" vertical="center" indent="1"/>
      <protection hidden="1"/>
    </xf>
    <xf numFmtId="0" fontId="9" fillId="0" borderId="27" xfId="1" applyFont="1" applyBorder="1" applyAlignment="1">
      <alignment horizontal="right" vertical="center"/>
    </xf>
    <xf numFmtId="0" fontId="9" fillId="0" borderId="28" xfId="1" applyFont="1" applyBorder="1" applyAlignment="1">
      <alignment horizontal="right" vertical="center"/>
    </xf>
    <xf numFmtId="0" fontId="9" fillId="0" borderId="29" xfId="1" applyFont="1" applyBorder="1" applyAlignment="1">
      <alignment horizontal="right" vertical="center"/>
    </xf>
    <xf numFmtId="166" fontId="9" fillId="5" borderId="26" xfId="1" applyNumberFormat="1" applyFont="1" applyFill="1" applyBorder="1" applyAlignment="1">
      <alignment horizontal="right" vertical="center"/>
    </xf>
    <xf numFmtId="0" fontId="9" fillId="0" borderId="30" xfId="1" applyFont="1" applyBorder="1" applyAlignment="1">
      <alignment horizontal="right" vertical="center"/>
    </xf>
    <xf numFmtId="0" fontId="9" fillId="0" borderId="31" xfId="1" applyFont="1" applyBorder="1" applyAlignment="1">
      <alignment horizontal="right" vertical="center"/>
    </xf>
    <xf numFmtId="0" fontId="9" fillId="6" borderId="14" xfId="1" applyFont="1" applyFill="1" applyBorder="1" applyAlignment="1" applyProtection="1">
      <alignment horizontal="left" vertical="center" indent="1"/>
      <protection hidden="1"/>
    </xf>
    <xf numFmtId="0" fontId="9" fillId="0" borderId="20" xfId="1" applyFont="1" applyBorder="1" applyAlignment="1">
      <alignment horizontal="right" vertical="center"/>
    </xf>
    <xf numFmtId="166" fontId="9" fillId="5" borderId="19" xfId="1" applyNumberFormat="1" applyFont="1" applyFill="1" applyBorder="1" applyAlignment="1">
      <alignment horizontal="right" vertical="center"/>
    </xf>
    <xf numFmtId="0" fontId="9" fillId="0" borderId="26" xfId="1" applyFont="1" applyBorder="1" applyAlignment="1" applyProtection="1">
      <alignment horizontal="left" vertical="center" indent="1"/>
      <protection hidden="1"/>
    </xf>
    <xf numFmtId="0" fontId="7" fillId="3" borderId="18" xfId="1" applyFont="1" applyFill="1" applyBorder="1" applyAlignment="1" applyProtection="1">
      <alignment horizontal="left" vertical="center" indent="1" shrinkToFit="1"/>
      <protection hidden="1"/>
    </xf>
    <xf numFmtId="167" fontId="8" fillId="3" borderId="33" xfId="1" applyNumberFormat="1" applyFont="1" applyFill="1" applyBorder="1" applyAlignment="1" applyProtection="1">
      <alignment horizontal="right" vertical="center" shrinkToFit="1"/>
      <protection hidden="1"/>
    </xf>
    <xf numFmtId="167" fontId="8" fillId="3" borderId="34" xfId="1" applyNumberFormat="1" applyFont="1" applyFill="1" applyBorder="1" applyAlignment="1" applyProtection="1">
      <alignment horizontal="right" vertical="center" shrinkToFit="1"/>
      <protection hidden="1"/>
    </xf>
    <xf numFmtId="167" fontId="8" fillId="3" borderId="35" xfId="1" applyNumberFormat="1" applyFont="1" applyFill="1" applyBorder="1" applyAlignment="1" applyProtection="1">
      <alignment horizontal="right" vertical="center" shrinkToFit="1"/>
      <protection hidden="1"/>
    </xf>
    <xf numFmtId="166" fontId="8" fillId="3" borderId="18" xfId="1" applyNumberFormat="1" applyFont="1" applyFill="1" applyBorder="1" applyAlignment="1" applyProtection="1">
      <alignment horizontal="right" vertical="center" shrinkToFit="1"/>
      <protection hidden="1"/>
    </xf>
    <xf numFmtId="165" fontId="7" fillId="0" borderId="36" xfId="1" applyNumberFormat="1" applyFont="1" applyBorder="1" applyAlignment="1" applyProtection="1">
      <alignment horizontal="center" vertical="center"/>
      <protection hidden="1"/>
    </xf>
    <xf numFmtId="165" fontId="7" fillId="0" borderId="37" xfId="1" applyNumberFormat="1" applyFont="1" applyBorder="1" applyAlignment="1" applyProtection="1">
      <alignment horizontal="center" vertical="center"/>
      <protection hidden="1"/>
    </xf>
    <xf numFmtId="165" fontId="7" fillId="0" borderId="38" xfId="1" applyNumberFormat="1" applyFont="1" applyBorder="1" applyAlignment="1" applyProtection="1">
      <alignment horizontal="center" vertical="center"/>
      <protection hidden="1"/>
    </xf>
    <xf numFmtId="0" fontId="9" fillId="5" borderId="11" xfId="1" applyFont="1" applyFill="1" applyBorder="1" applyAlignment="1">
      <alignment horizontal="right" vertical="center"/>
    </xf>
    <xf numFmtId="0" fontId="9" fillId="5" borderId="39" xfId="1" applyFont="1" applyFill="1" applyBorder="1" applyAlignment="1">
      <alignment horizontal="right" vertical="center"/>
    </xf>
    <xf numFmtId="0" fontId="9" fillId="5" borderId="13" xfId="1" applyFont="1" applyFill="1" applyBorder="1" applyAlignment="1">
      <alignment horizontal="right" vertical="center"/>
    </xf>
    <xf numFmtId="0" fontId="9" fillId="5" borderId="26" xfId="1" applyFont="1" applyFill="1" applyBorder="1" applyAlignment="1" applyProtection="1">
      <alignment horizontal="left" vertical="center" indent="1"/>
      <protection hidden="1"/>
    </xf>
    <xf numFmtId="0" fontId="9" fillId="5" borderId="27" xfId="1" applyFont="1" applyFill="1" applyBorder="1" applyAlignment="1">
      <alignment horizontal="right" vertical="center"/>
    </xf>
    <xf numFmtId="0" fontId="9" fillId="5" borderId="28" xfId="1" applyFont="1" applyFill="1" applyBorder="1" applyAlignment="1">
      <alignment horizontal="right" vertical="center"/>
    </xf>
    <xf numFmtId="0" fontId="9" fillId="5" borderId="29" xfId="1" applyFont="1" applyFill="1" applyBorder="1" applyAlignment="1">
      <alignment horizontal="right" vertical="center"/>
    </xf>
    <xf numFmtId="0" fontId="7" fillId="0" borderId="0" xfId="1" applyFont="1" applyAlignment="1" applyProtection="1">
      <alignment horizontal="left" vertical="center" indent="1" shrinkToFit="1"/>
      <protection hidden="1"/>
    </xf>
    <xf numFmtId="167" fontId="8" fillId="0" borderId="0" xfId="1" applyNumberFormat="1" applyFont="1" applyAlignment="1" applyProtection="1">
      <alignment horizontal="right" vertical="center" shrinkToFit="1"/>
      <protection hidden="1"/>
    </xf>
    <xf numFmtId="166" fontId="8" fillId="0" borderId="0" xfId="1" applyNumberFormat="1" applyFont="1" applyAlignment="1" applyProtection="1">
      <alignment horizontal="right" vertical="center" shrinkToFit="1"/>
      <protection hidden="1"/>
    </xf>
    <xf numFmtId="166" fontId="8" fillId="3" borderId="2" xfId="1" applyNumberFormat="1" applyFont="1" applyFill="1" applyBorder="1" applyAlignment="1" applyProtection="1">
      <alignment horizontal="right" vertical="center" shrinkToFit="1"/>
      <protection hidden="1"/>
    </xf>
    <xf numFmtId="165" fontId="7" fillId="4" borderId="3" xfId="1" applyNumberFormat="1" applyFont="1" applyFill="1" applyBorder="1" applyAlignment="1" applyProtection="1">
      <alignment horizontal="center" vertical="center"/>
      <protection hidden="1"/>
    </xf>
    <xf numFmtId="165" fontId="7" fillId="4" borderId="4" xfId="1" applyNumberFormat="1" applyFont="1" applyFill="1" applyBorder="1" applyAlignment="1" applyProtection="1">
      <alignment horizontal="center" vertical="center"/>
      <protection hidden="1"/>
    </xf>
    <xf numFmtId="165" fontId="7" fillId="4" borderId="5" xfId="1" applyNumberFormat="1" applyFont="1" applyFill="1" applyBorder="1" applyAlignment="1" applyProtection="1">
      <alignment horizontal="center" vertical="center"/>
      <protection hidden="1"/>
    </xf>
    <xf numFmtId="165" fontId="7" fillId="4" borderId="6" xfId="1" applyNumberFormat="1" applyFont="1" applyFill="1" applyBorder="1" applyAlignment="1" applyProtection="1">
      <alignment horizontal="center" vertical="center"/>
      <protection hidden="1"/>
    </xf>
    <xf numFmtId="0" fontId="7" fillId="4" borderId="2" xfId="1" applyFont="1" applyFill="1" applyBorder="1" applyAlignment="1" applyProtection="1">
      <alignment horizontal="center" vertical="center"/>
      <protection hidden="1"/>
    </xf>
    <xf numFmtId="0" fontId="3" fillId="0" borderId="1" xfId="1" applyFont="1" applyBorder="1" applyAlignment="1">
      <alignment horizontal="right" vertical="center" indent="1"/>
    </xf>
    <xf numFmtId="166" fontId="8" fillId="2" borderId="10" xfId="1" applyNumberFormat="1" applyFont="1" applyFill="1" applyBorder="1" applyAlignment="1" applyProtection="1">
      <alignment horizontal="right" vertical="center" shrinkToFit="1"/>
      <protection hidden="1"/>
    </xf>
    <xf numFmtId="0" fontId="9" fillId="0" borderId="18" xfId="1" applyFont="1" applyBorder="1" applyAlignment="1" applyProtection="1">
      <alignment horizontal="left" vertical="center" indent="1"/>
      <protection hidden="1"/>
    </xf>
    <xf numFmtId="0" fontId="8" fillId="0" borderId="7" xfId="1" applyFont="1" applyBorder="1" applyAlignment="1" applyProtection="1">
      <alignment horizontal="center" vertical="center" shrinkToFit="1"/>
      <protection locked="0" hidden="1"/>
    </xf>
    <xf numFmtId="0" fontId="8" fillId="0" borderId="8" xfId="1" applyFont="1" applyBorder="1" applyAlignment="1" applyProtection="1">
      <alignment horizontal="center" vertical="center" shrinkToFit="1"/>
      <protection locked="0" hidden="1"/>
    </xf>
    <xf numFmtId="0" fontId="8" fillId="0" borderId="9" xfId="1" applyFont="1" applyBorder="1" applyAlignment="1" applyProtection="1">
      <alignment horizontal="center" vertical="center" shrinkToFit="1"/>
      <protection locked="0" hidden="1"/>
    </xf>
    <xf numFmtId="4" fontId="10" fillId="0" borderId="11" xfId="1" applyNumberFormat="1" applyFont="1" applyBorder="1" applyAlignment="1" applyProtection="1">
      <alignment horizontal="right" vertical="center" shrinkToFit="1"/>
      <protection locked="0" hidden="1"/>
    </xf>
    <xf numFmtId="4" fontId="10" fillId="0" borderId="12" xfId="1" applyNumberFormat="1" applyFont="1" applyBorder="1" applyAlignment="1" applyProtection="1">
      <alignment horizontal="right" vertical="center" shrinkToFit="1"/>
      <protection locked="0" hidden="1"/>
    </xf>
    <xf numFmtId="4" fontId="10" fillId="0" borderId="13" xfId="1" applyNumberFormat="1" applyFont="1" applyBorder="1" applyAlignment="1" applyProtection="1">
      <alignment horizontal="right" vertical="center" shrinkToFit="1"/>
      <protection locked="0" hidden="1"/>
    </xf>
    <xf numFmtId="4" fontId="8" fillId="2" borderId="10" xfId="1" applyNumberFormat="1" applyFont="1" applyFill="1" applyBorder="1" applyAlignment="1" applyProtection="1">
      <alignment horizontal="right" vertical="center" shrinkToFit="1"/>
      <protection hidden="1"/>
    </xf>
    <xf numFmtId="4" fontId="9" fillId="0" borderId="15" xfId="1" applyNumberFormat="1" applyFont="1" applyBorder="1" applyAlignment="1" applyProtection="1">
      <alignment horizontal="right" vertical="center" shrinkToFit="1"/>
      <protection locked="0" hidden="1"/>
    </xf>
    <xf numFmtId="4" fontId="9" fillId="0" borderId="16" xfId="1" applyNumberFormat="1" applyFont="1" applyBorder="1" applyAlignment="1" applyProtection="1">
      <alignment horizontal="right" vertical="center" shrinkToFit="1"/>
      <protection locked="0" hidden="1"/>
    </xf>
    <xf numFmtId="4" fontId="9" fillId="0" borderId="17" xfId="1" applyNumberFormat="1" applyFont="1" applyBorder="1" applyAlignment="1" applyProtection="1">
      <alignment horizontal="right" vertical="center" shrinkToFit="1"/>
      <protection locked="0" hidden="1"/>
    </xf>
    <xf numFmtId="0" fontId="9" fillId="5" borderId="11" xfId="1" applyFont="1" applyFill="1" applyBorder="1" applyAlignment="1">
      <alignment vertical="center"/>
    </xf>
    <xf numFmtId="0" fontId="9" fillId="5" borderId="12" xfId="1" applyFont="1" applyFill="1" applyBorder="1" applyAlignment="1">
      <alignment vertical="center"/>
    </xf>
    <xf numFmtId="0" fontId="9" fillId="5" borderId="40" xfId="1" applyFont="1" applyFill="1" applyBorder="1" applyAlignment="1">
      <alignment vertical="center"/>
    </xf>
    <xf numFmtId="0" fontId="9" fillId="5" borderId="13" xfId="1" applyFont="1" applyFill="1" applyBorder="1" applyAlignment="1">
      <alignment vertical="center"/>
    </xf>
    <xf numFmtId="166" fontId="9" fillId="5" borderId="10" xfId="1" applyNumberFormat="1" applyFont="1" applyFill="1" applyBorder="1" applyAlignment="1">
      <alignment vertical="center"/>
    </xf>
    <xf numFmtId="0" fontId="9" fillId="5" borderId="27" xfId="1" applyFont="1" applyFill="1" applyBorder="1" applyAlignment="1">
      <alignment vertical="center"/>
    </xf>
    <xf numFmtId="0" fontId="9" fillId="5" borderId="28" xfId="1" applyFont="1" applyFill="1" applyBorder="1" applyAlignment="1">
      <alignment vertical="center"/>
    </xf>
    <xf numFmtId="0" fontId="9" fillId="5" borderId="41" xfId="1" applyFont="1" applyFill="1" applyBorder="1" applyAlignment="1">
      <alignment vertical="center"/>
    </xf>
    <xf numFmtId="0" fontId="9" fillId="5" borderId="29" xfId="1" applyFont="1" applyFill="1" applyBorder="1" applyAlignment="1">
      <alignment vertical="center"/>
    </xf>
    <xf numFmtId="166" fontId="9" fillId="5" borderId="26" xfId="1" applyNumberFormat="1" applyFont="1" applyFill="1" applyBorder="1" applyAlignment="1">
      <alignment vertical="center"/>
    </xf>
    <xf numFmtId="0" fontId="9" fillId="5" borderId="42" xfId="1" applyFont="1" applyFill="1" applyBorder="1" applyAlignment="1">
      <alignment vertical="center"/>
    </xf>
    <xf numFmtId="166" fontId="8" fillId="3" borderId="15" xfId="1" applyNumberFormat="1" applyFont="1" applyFill="1" applyBorder="1" applyAlignment="1" applyProtection="1">
      <alignment horizontal="right" vertical="center" shrinkToFit="1"/>
      <protection hidden="1"/>
    </xf>
    <xf numFmtId="166" fontId="8" fillId="3" borderId="16" xfId="1" applyNumberFormat="1" applyFont="1" applyFill="1" applyBorder="1" applyAlignment="1" applyProtection="1">
      <alignment horizontal="right" vertical="center" shrinkToFit="1"/>
      <protection hidden="1"/>
    </xf>
    <xf numFmtId="166" fontId="8" fillId="3" borderId="17" xfId="1" applyNumberFormat="1" applyFont="1" applyFill="1" applyBorder="1" applyAlignment="1" applyProtection="1">
      <alignment horizontal="right" vertical="center" shrinkToFit="1"/>
      <protection hidden="1"/>
    </xf>
    <xf numFmtId="167" fontId="5" fillId="0" borderId="0" xfId="1" applyNumberFormat="1" applyFont="1"/>
    <xf numFmtId="166" fontId="5" fillId="0" borderId="0" xfId="1" applyNumberFormat="1" applyFont="1"/>
    <xf numFmtId="4" fontId="5" fillId="0" borderId="0" xfId="1" applyNumberFormat="1" applyFont="1"/>
  </cellXfs>
  <cellStyles count="2">
    <cellStyle name="Normal" xfId="0" builtinId="0"/>
    <cellStyle name="Normal 19" xfId="1"/>
  </cellStyles>
  <dxfs count="2"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hartsheet" Target="chartsheets/sheet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687097169883432"/>
          <c:y val="0.12436697767231152"/>
          <c:w val="0.80433181922531749"/>
          <c:h val="0.73571483711594876"/>
        </c:manualLayout>
      </c:layout>
      <c:barChart>
        <c:barDir val="col"/>
        <c:grouping val="stacked"/>
        <c:varyColors val="0"/>
        <c:ser>
          <c:idx val="0"/>
          <c:order val="0"/>
          <c:tx>
            <c:v>Lignite</c:v>
          </c:tx>
          <c:spPr>
            <a:solidFill>
              <a:srgbClr val="984807"/>
            </a:solidFill>
            <a:ln>
              <a:solidFill>
                <a:srgbClr val="984807"/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(SELL)'!$B$10:$Z$10</c:f>
              <c:numCache>
                <c:formatCode>General</c:formatCode>
                <c:ptCount val="24"/>
              </c:numCache>
            </c:numRef>
          </c:val>
          <c:extLst>
            <c:ext xmlns:c16="http://schemas.microsoft.com/office/drawing/2014/chart" uri="{C3380CC4-5D6E-409C-BE32-E72D297353CC}">
              <c16:uniqueId val="{00000000-8559-4132-AFA7-215EFD7EBD58}"/>
            </c:ext>
          </c:extLst>
        </c:ser>
        <c:ser>
          <c:idx val="8"/>
          <c:order val="1"/>
          <c:tx>
            <c:v>CRETE Conventional</c:v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accent6">
                  <a:lumMod val="75000"/>
                </a:schemeClr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(SELL)'!$B$11:$Z$11</c:f>
              <c:numCache>
                <c:formatCode>General</c:formatCode>
                <c:ptCount val="24"/>
              </c:numCache>
            </c:numRef>
          </c:val>
          <c:extLst>
            <c:ext xmlns:c16="http://schemas.microsoft.com/office/drawing/2014/chart" uri="{C3380CC4-5D6E-409C-BE32-E72D297353CC}">
              <c16:uniqueId val="{00000001-8559-4132-AFA7-215EFD7EBD58}"/>
            </c:ext>
          </c:extLst>
        </c:ser>
        <c:ser>
          <c:idx val="1"/>
          <c:order val="2"/>
          <c:tx>
            <c:v>GAS</c:v>
          </c:tx>
          <c:spPr>
            <a:solidFill>
              <a:srgbClr val="FAC090"/>
            </a:solidFill>
            <a:ln>
              <a:solidFill>
                <a:srgbClr val="FAC090"/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(SELL)'!$B$12:$Z$12</c:f>
              <c:numCache>
                <c:formatCode>General</c:formatCode>
                <c:ptCount val="24"/>
                <c:pt idx="17">
                  <c:v>15.015000000000001</c:v>
                </c:pt>
                <c:pt idx="18">
                  <c:v>75.756</c:v>
                </c:pt>
                <c:pt idx="19">
                  <c:v>52.759</c:v>
                </c:pt>
                <c:pt idx="20">
                  <c:v>62.078000000000003</c:v>
                </c:pt>
                <c:pt idx="21">
                  <c:v>34.466999999999999</c:v>
                </c:pt>
                <c:pt idx="22">
                  <c:v>33.767000000000003</c:v>
                </c:pt>
                <c:pt idx="23">
                  <c:v>56.941000000000003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59-4132-AFA7-215EFD7EBD58}"/>
            </c:ext>
          </c:extLst>
        </c:ser>
        <c:ser>
          <c:idx val="4"/>
          <c:order val="3"/>
          <c:tx>
            <c:v>Imports</c:v>
          </c:tx>
          <c:spPr>
            <a:solidFill>
              <a:srgbClr val="FFFF00"/>
            </a:solidFill>
            <a:ln>
              <a:solidFill>
                <a:srgbClr val="FFFF00"/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(SELL)'!$B$39:$Z$39</c:f>
              <c:numCache>
                <c:formatCode>0.000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559-4132-AFA7-215EFD7EBD58}"/>
            </c:ext>
          </c:extLst>
        </c:ser>
        <c:ser>
          <c:idx val="3"/>
          <c:order val="4"/>
          <c:tx>
            <c:v>Renewables</c:v>
          </c:tx>
          <c:spPr>
            <a:solidFill>
              <a:srgbClr val="00B050"/>
            </a:solidFill>
            <a:ln>
              <a:solidFill>
                <a:srgbClr val="00B050"/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(SELL)'!$B$14:$Z$14</c:f>
              <c:numCache>
                <c:formatCode>General</c:formatCode>
                <c:ptCount val="24"/>
                <c:pt idx="12">
                  <c:v>39.152000000000001</c:v>
                </c:pt>
                <c:pt idx="13">
                  <c:v>36.615000000000002</c:v>
                </c:pt>
                <c:pt idx="14">
                  <c:v>35.399000000000001</c:v>
                </c:pt>
                <c:pt idx="15">
                  <c:v>36.484000000000002</c:v>
                </c:pt>
                <c:pt idx="16">
                  <c:v>14.430999999999999</c:v>
                </c:pt>
                <c:pt idx="17">
                  <c:v>9.2140000000000004</c:v>
                </c:pt>
                <c:pt idx="18">
                  <c:v>0.58199999999999996</c:v>
                </c:pt>
                <c:pt idx="19">
                  <c:v>4.8930000000000007</c:v>
                </c:pt>
                <c:pt idx="20">
                  <c:v>5.88</c:v>
                </c:pt>
                <c:pt idx="21">
                  <c:v>10.651</c:v>
                </c:pt>
                <c:pt idx="22">
                  <c:v>12.601000000000001</c:v>
                </c:pt>
                <c:pt idx="23">
                  <c:v>12.792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559-4132-AFA7-215EFD7EBD58}"/>
            </c:ext>
          </c:extLst>
        </c:ser>
        <c:ser>
          <c:idx val="7"/>
          <c:order val="5"/>
          <c:tx>
            <c:v>CRETE Renewables</c:v>
          </c:tx>
          <c:spPr>
            <a:solidFill>
              <a:srgbClr val="92D050"/>
            </a:solidFill>
            <a:ln>
              <a:solidFill>
                <a:srgbClr val="92D050"/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(SELL)'!$B$15:$Z$15</c:f>
              <c:numCache>
                <c:formatCode>General</c:formatCode>
                <c:ptCount val="24"/>
              </c:numCache>
            </c:numRef>
          </c:val>
          <c:extLst>
            <c:ext xmlns:c16="http://schemas.microsoft.com/office/drawing/2014/chart" uri="{C3380CC4-5D6E-409C-BE32-E72D297353CC}">
              <c16:uniqueId val="{00000005-8559-4132-AFA7-215EFD7EBD58}"/>
            </c:ext>
          </c:extLst>
        </c:ser>
        <c:ser>
          <c:idx val="2"/>
          <c:order val="6"/>
          <c:tx>
            <c:v>Hydro</c:v>
          </c:tx>
          <c:spPr>
            <a:solidFill>
              <a:srgbClr val="0070C0"/>
            </a:solidFill>
            <a:ln>
              <a:solidFill>
                <a:srgbClr val="0070C0"/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(SELL)'!$B$13:$Z$13</c:f>
              <c:numCache>
                <c:formatCode>General</c:formatCode>
                <c:ptCount val="24"/>
              </c:numCache>
            </c:numRef>
          </c:val>
          <c:extLst>
            <c:ext xmlns:c16="http://schemas.microsoft.com/office/drawing/2014/chart" uri="{C3380CC4-5D6E-409C-BE32-E72D297353CC}">
              <c16:uniqueId val="{00000006-8559-4132-AFA7-215EFD7EBD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29239856"/>
        <c:axId val="231102608"/>
      </c:barChart>
      <c:lineChart>
        <c:grouping val="standard"/>
        <c:varyColors val="0"/>
        <c:ser>
          <c:idx val="5"/>
          <c:order val="7"/>
          <c:tx>
            <c:v>Demand</c:v>
          </c:tx>
          <c:spPr>
            <a:ln w="25400" cap="rnd">
              <a:solidFill>
                <a:srgbClr val="FF0000"/>
              </a:solidFill>
              <a:round/>
            </a:ln>
            <a:effectLst/>
          </c:spPr>
          <c:marker>
            <c:symbol val="triangle"/>
            <c:size val="7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cat>
            <c:numRef>
              <c:f>'SPOT_Summary (SELL)'!$B$2:$Z$2</c:f>
              <c:numCache>
                <c:formatCode>00</c:formatCode>
                <c:ptCount val="24"/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(BUY)'!$B$4:$Z$4</c:f>
              <c:numCache>
                <c:formatCode>General</c:formatCode>
                <c:ptCount val="24"/>
                <c:pt idx="12">
                  <c:v>39.152000000000001</c:v>
                </c:pt>
                <c:pt idx="13">
                  <c:v>41.464999999999996</c:v>
                </c:pt>
                <c:pt idx="14">
                  <c:v>40.849000000000004</c:v>
                </c:pt>
                <c:pt idx="15">
                  <c:v>36.483999999999995</c:v>
                </c:pt>
                <c:pt idx="16">
                  <c:v>14.430999999999999</c:v>
                </c:pt>
                <c:pt idx="17">
                  <c:v>24.229000000000003</c:v>
                </c:pt>
                <c:pt idx="18">
                  <c:v>77.908000000000015</c:v>
                </c:pt>
                <c:pt idx="19">
                  <c:v>59.180999999999997</c:v>
                </c:pt>
                <c:pt idx="20">
                  <c:v>68.619</c:v>
                </c:pt>
                <c:pt idx="21">
                  <c:v>46.006</c:v>
                </c:pt>
                <c:pt idx="22">
                  <c:v>46.368000000000002</c:v>
                </c:pt>
                <c:pt idx="23">
                  <c:v>69.733000000000004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8559-4132-AFA7-215EFD7EBD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9239856"/>
        <c:axId val="231102608"/>
      </c:lineChart>
      <c:lineChart>
        <c:grouping val="standard"/>
        <c:varyColors val="0"/>
        <c:ser>
          <c:idx val="6"/>
          <c:order val="8"/>
          <c:tx>
            <c:v>GR-MCP</c:v>
          </c:tx>
          <c:spPr>
            <a:ln w="25400" cap="rnd" cmpd="sng">
              <a:solidFill>
                <a:srgbClr val="0070C0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rgbClr val="0070C0"/>
              </a:solidFill>
              <a:ln w="41275">
                <a:solidFill>
                  <a:srgbClr val="0070C0"/>
                </a:solidFill>
              </a:ln>
              <a:effectLst/>
            </c:spPr>
          </c:marker>
          <c:cat>
            <c:numRef>
              <c:f>'SPOT_Summary (SELL)'!$B$2:$Z$2</c:f>
              <c:numCache>
                <c:formatCode>00</c:formatCode>
                <c:ptCount val="24"/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(SELL)'!$B$7:$Z$7</c:f>
              <c:numCache>
                <c:formatCode>0.00</c:formatCode>
                <c:ptCount val="24"/>
                <c:pt idx="12">
                  <c:v>4.6500000000000004</c:v>
                </c:pt>
                <c:pt idx="13">
                  <c:v>5.07</c:v>
                </c:pt>
                <c:pt idx="14">
                  <c:v>5.5</c:v>
                </c:pt>
                <c:pt idx="15">
                  <c:v>13.53</c:v>
                </c:pt>
                <c:pt idx="16">
                  <c:v>56.66</c:v>
                </c:pt>
                <c:pt idx="17">
                  <c:v>75.260000000000005</c:v>
                </c:pt>
                <c:pt idx="18">
                  <c:v>91.18</c:v>
                </c:pt>
                <c:pt idx="19">
                  <c:v>82.8</c:v>
                </c:pt>
                <c:pt idx="20">
                  <c:v>78.45</c:v>
                </c:pt>
                <c:pt idx="21">
                  <c:v>71.34</c:v>
                </c:pt>
                <c:pt idx="22">
                  <c:v>71.13</c:v>
                </c:pt>
                <c:pt idx="23">
                  <c:v>66.16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8559-4132-AFA7-215EFD7EBD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1103392"/>
        <c:axId val="231103000"/>
      </c:lineChart>
      <c:catAx>
        <c:axId val="22923985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400" b="1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cs typeface="Arial" panose="020B0604020202020204" pitchFamily="34" charset="0"/>
                  </a:rPr>
                  <a:t>Market Time Unit (CET-Hr)</a:t>
                </a:r>
              </a:p>
            </c:rich>
          </c:tx>
          <c:layout>
            <c:manualLayout>
              <c:xMode val="edge"/>
              <c:yMode val="edge"/>
              <c:x val="0.40611532574781151"/>
              <c:y val="0.9423610038941210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accent5">
                      <a:lumMod val="50000"/>
                    </a:schemeClr>
                  </a:solidFill>
                  <a:latin typeface="Century Gothic" panose="020B0502020202020204" pitchFamily="34" charset="0"/>
                  <a:ea typeface="+mn-ea"/>
                  <a:cs typeface="Arial" panose="020B0604020202020204" pitchFamily="34" charset="0"/>
                </a:defRPr>
              </a:pPr>
              <a:endParaRPr lang="el-GR"/>
            </a:p>
          </c:txPr>
        </c:title>
        <c:numFmt formatCode="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accent5">
                    <a:lumMod val="50000"/>
                  </a:schemeClr>
                </a:solidFill>
                <a:latin typeface="Century Gothic" panose="020B0502020202020204" pitchFamily="34" charset="0"/>
                <a:ea typeface="+mn-ea"/>
                <a:cs typeface="Arial" panose="020B0604020202020204" pitchFamily="34" charset="0"/>
              </a:defRPr>
            </a:pPr>
            <a:endParaRPr lang="el-GR"/>
          </a:p>
        </c:txPr>
        <c:crossAx val="231102608"/>
        <c:crosses val="autoZero"/>
        <c:auto val="1"/>
        <c:lblAlgn val="ctr"/>
        <c:lblOffset val="100"/>
        <c:noMultiLvlLbl val="0"/>
      </c:catAx>
      <c:valAx>
        <c:axId val="231102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400" b="1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cs typeface="Arial" panose="020B0604020202020204" pitchFamily="34" charset="0"/>
                  </a:rPr>
                  <a:t>Volume (MWh)</a:t>
                </a:r>
              </a:p>
            </c:rich>
          </c:tx>
          <c:layout>
            <c:manualLayout>
              <c:xMode val="edge"/>
              <c:yMode val="edge"/>
              <c:x val="6.1164849755849376E-3"/>
              <c:y val="0.3847942530299153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accent5">
                      <a:lumMod val="50000"/>
                    </a:schemeClr>
                  </a:solidFill>
                  <a:latin typeface="Century Gothic" panose="020B0502020202020204" pitchFamily="34" charset="0"/>
                  <a:ea typeface="+mn-ea"/>
                  <a:cs typeface="Arial" panose="020B0604020202020204" pitchFamily="34" charset="0"/>
                </a:defRPr>
              </a:pPr>
              <a:endParaRPr lang="el-GR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accent5">
                    <a:lumMod val="50000"/>
                  </a:schemeClr>
                </a:solidFill>
                <a:latin typeface="Century Gothic" panose="020B0502020202020204" pitchFamily="34" charset="0"/>
                <a:ea typeface="+mn-ea"/>
                <a:cs typeface="Arial" panose="020B0604020202020204" pitchFamily="34" charset="0"/>
              </a:defRPr>
            </a:pPr>
            <a:endParaRPr lang="el-GR"/>
          </a:p>
        </c:txPr>
        <c:crossAx val="229239856"/>
        <c:crosses val="autoZero"/>
        <c:crossBetween val="between"/>
      </c:valAx>
      <c:valAx>
        <c:axId val="231103000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400" b="1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cs typeface="Arial" panose="020B0604020202020204" pitchFamily="34" charset="0"/>
                  </a:rPr>
                  <a:t>GR-MCP (</a:t>
                </a:r>
                <a:r>
                  <a:rPr lang="el-GR" sz="1400" b="1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cs typeface="Arial" panose="020B0604020202020204" pitchFamily="34" charset="0"/>
                  </a:rPr>
                  <a:t>€</a:t>
                </a:r>
                <a:r>
                  <a:rPr lang="en-US" sz="1400" b="1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cs typeface="Arial" panose="020B0604020202020204" pitchFamily="34" charset="0"/>
                  </a:rPr>
                  <a:t>/MWh)</a:t>
                </a:r>
              </a:p>
            </c:rich>
          </c:tx>
          <c:layout>
            <c:manualLayout>
              <c:xMode val="edge"/>
              <c:yMode val="edge"/>
              <c:x val="0.96595699316536188"/>
              <c:y val="0.3580571423670080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accent5">
                      <a:lumMod val="50000"/>
                    </a:schemeClr>
                  </a:solidFill>
                  <a:latin typeface="Century Gothic" panose="020B0502020202020204" pitchFamily="34" charset="0"/>
                  <a:ea typeface="+mn-ea"/>
                  <a:cs typeface="Arial" panose="020B0604020202020204" pitchFamily="34" charset="0"/>
                </a:defRPr>
              </a:pPr>
              <a:endParaRPr lang="el-GR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accent5">
                    <a:lumMod val="50000"/>
                  </a:schemeClr>
                </a:solidFill>
                <a:latin typeface="Century Gothic" panose="020B0502020202020204" pitchFamily="34" charset="0"/>
                <a:ea typeface="+mn-ea"/>
                <a:cs typeface="Arial" panose="020B0604020202020204" pitchFamily="34" charset="0"/>
              </a:defRPr>
            </a:pPr>
            <a:endParaRPr lang="el-GR"/>
          </a:p>
        </c:txPr>
        <c:crossAx val="231103392"/>
        <c:crosses val="max"/>
        <c:crossBetween val="between"/>
      </c:valAx>
      <c:catAx>
        <c:axId val="231103392"/>
        <c:scaling>
          <c:orientation val="minMax"/>
        </c:scaling>
        <c:delete val="1"/>
        <c:axPos val="b"/>
        <c:numFmt formatCode="00" sourceLinked="1"/>
        <c:majorTickMark val="out"/>
        <c:minorTickMark val="none"/>
        <c:tickLblPos val="nextTo"/>
        <c:crossAx val="23110300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6031024513082412E-3"/>
          <c:y val="1.7450176550173495E-2"/>
          <c:w val="0.98591279169085089"/>
          <c:h val="8.918316490147361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accent5">
                  <a:lumMod val="50000"/>
                </a:schemeClr>
              </a:solidFill>
              <a:latin typeface="Century Gothic" panose="020B0502020202020204" pitchFamily="34" charset="0"/>
              <a:ea typeface="+mn-ea"/>
              <a:cs typeface="Arial" panose="020B0604020202020204" pitchFamily="34" charset="0"/>
            </a:defRPr>
          </a:pPr>
          <a:endParaRPr lang="el-G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l-GR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55"/>
  <sheetViews>
    <sheetView zoomScale="123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8171" cy="607896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AA51"/>
  <sheetViews>
    <sheetView showGridLines="0" tabSelected="1" zoomScale="75" zoomScaleNormal="75" workbookViewId="0">
      <pane xSplit="1" ySplit="2" topLeftCell="B3" activePane="bottomRight" state="frozen"/>
      <selection sqref="A1:XFD1048576"/>
      <selection pane="topRight" sqref="A1:XFD1048576"/>
      <selection pane="bottomLeft" sqref="A1:XFD1048576"/>
      <selection pane="bottomRight" activeCell="O12" sqref="O12"/>
    </sheetView>
  </sheetViews>
  <sheetFormatPr defaultColWidth="9.140625" defaultRowHeight="15.95" customHeight="1" x14ac:dyDescent="0.2"/>
  <cols>
    <col min="1" max="1" width="42.140625" style="5" customWidth="1"/>
    <col min="2" max="23" width="10.5703125" style="5" customWidth="1"/>
    <col min="24" max="25" width="10.7109375" style="5" customWidth="1"/>
    <col min="26" max="26" width="10.5703125" style="5" hidden="1" customWidth="1"/>
    <col min="27" max="27" width="14.5703125" style="5" customWidth="1"/>
    <col min="28" max="16384" width="9.140625" style="5"/>
  </cols>
  <sheetData>
    <row r="1" spans="1:27" ht="39.950000000000003" customHeight="1" thickBot="1" x14ac:dyDescent="0.25">
      <c r="A1" s="1" t="s">
        <v>51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4" t="s">
        <v>0</v>
      </c>
      <c r="W1" s="4"/>
      <c r="X1" s="4"/>
      <c r="Y1" s="4"/>
      <c r="Z1" s="4"/>
      <c r="AA1" s="4"/>
    </row>
    <row r="2" spans="1:27" ht="30" customHeight="1" thickBot="1" x14ac:dyDescent="0.25">
      <c r="A2" s="6">
        <v>45390</v>
      </c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>
        <v>13</v>
      </c>
      <c r="O2" s="8">
        <v>14</v>
      </c>
      <c r="P2" s="8">
        <v>15</v>
      </c>
      <c r="Q2" s="8">
        <v>16</v>
      </c>
      <c r="R2" s="8">
        <v>17</v>
      </c>
      <c r="S2" s="8">
        <v>18</v>
      </c>
      <c r="T2" s="8">
        <v>19</v>
      </c>
      <c r="U2" s="8">
        <v>20</v>
      </c>
      <c r="V2" s="8">
        <v>21</v>
      </c>
      <c r="W2" s="8">
        <v>22</v>
      </c>
      <c r="X2" s="8">
        <v>23</v>
      </c>
      <c r="Y2" s="9">
        <v>24</v>
      </c>
      <c r="Z2" s="10"/>
      <c r="AA2" s="11" t="s">
        <v>1</v>
      </c>
    </row>
    <row r="3" spans="1:27" ht="30" customHeight="1" thickBot="1" x14ac:dyDescent="0.25">
      <c r="A3" s="12" t="s">
        <v>2</v>
      </c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5"/>
    </row>
    <row r="4" spans="1:27" ht="24.95" customHeight="1" x14ac:dyDescent="0.2">
      <c r="A4" s="16" t="s">
        <v>3</v>
      </c>
      <c r="B4" s="17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>
        <v>39.152000000000001</v>
      </c>
      <c r="O4" s="18">
        <v>41.464999999999996</v>
      </c>
      <c r="P4" s="18">
        <v>40.849000000000004</v>
      </c>
      <c r="Q4" s="18">
        <v>36.484000000000002</v>
      </c>
      <c r="R4" s="18">
        <v>14.430999999999999</v>
      </c>
      <c r="S4" s="18">
        <v>24.229000000000003</v>
      </c>
      <c r="T4" s="18">
        <v>77.908000000000001</v>
      </c>
      <c r="U4" s="18">
        <v>59.180999999999997</v>
      </c>
      <c r="V4" s="18">
        <v>68.619</v>
      </c>
      <c r="W4" s="18">
        <v>46.006</v>
      </c>
      <c r="X4" s="18">
        <v>46.368000000000002</v>
      </c>
      <c r="Y4" s="18">
        <v>69.733000000000004</v>
      </c>
      <c r="Z4" s="19"/>
      <c r="AA4" s="20">
        <f>SUM(B4:Z4)</f>
        <v>564.42499999999995</v>
      </c>
    </row>
    <row r="5" spans="1:27" ht="24.95" customHeight="1" thickBot="1" x14ac:dyDescent="0.25">
      <c r="A5" s="21"/>
      <c r="B5" s="22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30" customHeight="1" thickBot="1" x14ac:dyDescent="0.25">
      <c r="A6" s="12" t="s">
        <v>4</v>
      </c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5"/>
    </row>
    <row r="7" spans="1:27" ht="24.95" customHeight="1" x14ac:dyDescent="0.2">
      <c r="A7" s="26" t="s">
        <v>3</v>
      </c>
      <c r="B7" s="27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>
        <v>4.6500000000000004</v>
      </c>
      <c r="O7" s="28">
        <v>5.07</v>
      </c>
      <c r="P7" s="28">
        <v>5.5</v>
      </c>
      <c r="Q7" s="28">
        <v>13.53</v>
      </c>
      <c r="R7" s="28">
        <v>56.66</v>
      </c>
      <c r="S7" s="28">
        <v>75.260000000000005</v>
      </c>
      <c r="T7" s="28">
        <v>91.18</v>
      </c>
      <c r="U7" s="28">
        <v>82.8</v>
      </c>
      <c r="V7" s="28">
        <v>78.45</v>
      </c>
      <c r="W7" s="28">
        <v>71.34</v>
      </c>
      <c r="X7" s="28">
        <v>71.13</v>
      </c>
      <c r="Y7" s="28">
        <v>66.16</v>
      </c>
      <c r="Z7" s="29"/>
      <c r="AA7" s="30">
        <f>IF(SUM(B7:Z7)&lt;&gt;0,AVERAGEIF(B7:Z7,"&lt;&gt;"""),"")</f>
        <v>51.810833333333335</v>
      </c>
    </row>
    <row r="8" spans="1:27" ht="24.95" customHeight="1" thickBot="1" x14ac:dyDescent="0.25">
      <c r="A8" s="31"/>
      <c r="B8" s="32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4"/>
      <c r="AA8" s="35"/>
    </row>
    <row r="9" spans="1:27" ht="30" customHeight="1" thickBot="1" x14ac:dyDescent="0.25">
      <c r="A9" s="36" t="s">
        <v>5</v>
      </c>
      <c r="B9" s="37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9"/>
      <c r="AA9" s="11" t="s">
        <v>1</v>
      </c>
    </row>
    <row r="10" spans="1:27" ht="24.95" customHeight="1" x14ac:dyDescent="0.2">
      <c r="A10" s="40" t="s">
        <v>6</v>
      </c>
      <c r="B10" s="41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3"/>
      <c r="AA10" s="44">
        <f t="shared" ref="AA10:AA15" si="0">SUM(B10:Z10)</f>
        <v>0</v>
      </c>
    </row>
    <row r="11" spans="1:27" ht="24.95" customHeight="1" x14ac:dyDescent="0.2">
      <c r="A11" s="45" t="s">
        <v>7</v>
      </c>
      <c r="B11" s="46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8"/>
      <c r="AA11" s="49">
        <f t="shared" si="0"/>
        <v>0</v>
      </c>
    </row>
    <row r="12" spans="1:27" ht="24.95" customHeight="1" x14ac:dyDescent="0.2">
      <c r="A12" s="50" t="s">
        <v>8</v>
      </c>
      <c r="B12" s="51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>
        <v>15.015000000000001</v>
      </c>
      <c r="T12" s="52">
        <v>75.756</v>
      </c>
      <c r="U12" s="52">
        <v>52.759</v>
      </c>
      <c r="V12" s="52">
        <v>62.078000000000003</v>
      </c>
      <c r="W12" s="52">
        <v>34.466999999999999</v>
      </c>
      <c r="X12" s="52">
        <v>33.767000000000003</v>
      </c>
      <c r="Y12" s="52">
        <v>56.941000000000003</v>
      </c>
      <c r="Z12" s="53"/>
      <c r="AA12" s="54">
        <f t="shared" si="0"/>
        <v>330.78300000000002</v>
      </c>
    </row>
    <row r="13" spans="1:27" ht="24.95" customHeight="1" x14ac:dyDescent="0.2">
      <c r="A13" s="50" t="s">
        <v>9</v>
      </c>
      <c r="B13" s="51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3"/>
      <c r="AA13" s="54">
        <f t="shared" si="0"/>
        <v>0</v>
      </c>
    </row>
    <row r="14" spans="1:27" ht="24.95" customHeight="1" x14ac:dyDescent="0.2">
      <c r="A14" s="55" t="s">
        <v>10</v>
      </c>
      <c r="B14" s="56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>
        <v>39.152000000000001</v>
      </c>
      <c r="O14" s="57">
        <v>36.615000000000002</v>
      </c>
      <c r="P14" s="57">
        <v>35.399000000000001</v>
      </c>
      <c r="Q14" s="57">
        <v>36.484000000000002</v>
      </c>
      <c r="R14" s="57">
        <v>14.430999999999999</v>
      </c>
      <c r="S14" s="57">
        <v>9.2140000000000004</v>
      </c>
      <c r="T14" s="57">
        <v>0.58199999999999996</v>
      </c>
      <c r="U14" s="57">
        <v>4.8930000000000007</v>
      </c>
      <c r="V14" s="57">
        <v>5.88</v>
      </c>
      <c r="W14" s="57">
        <v>10.651</v>
      </c>
      <c r="X14" s="57">
        <v>12.601000000000001</v>
      </c>
      <c r="Y14" s="57">
        <v>12.792</v>
      </c>
      <c r="Z14" s="58"/>
      <c r="AA14" s="59">
        <f t="shared" si="0"/>
        <v>218.69400000000002</v>
      </c>
    </row>
    <row r="15" spans="1:27" ht="24.95" customHeight="1" x14ac:dyDescent="0.2">
      <c r="A15" s="55" t="s">
        <v>11</v>
      </c>
      <c r="B15" s="56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8"/>
      <c r="AA15" s="59">
        <f t="shared" si="0"/>
        <v>0</v>
      </c>
    </row>
    <row r="16" spans="1:27" ht="30" customHeight="1" thickBot="1" x14ac:dyDescent="0.25">
      <c r="A16" s="60" t="s">
        <v>12</v>
      </c>
      <c r="B16" s="61" t="str">
        <f>IF(LEN(B$2)&gt;0,SUM(B10:B15),"")</f>
        <v/>
      </c>
      <c r="C16" s="62" t="str">
        <f t="shared" ref="C16:Z16" si="1">IF(LEN(C$2)&gt;0,SUM(C10:C15),"")</f>
        <v/>
      </c>
      <c r="D16" s="62" t="str">
        <f t="shared" si="1"/>
        <v/>
      </c>
      <c r="E16" s="62" t="str">
        <f t="shared" si="1"/>
        <v/>
      </c>
      <c r="F16" s="62" t="str">
        <f t="shared" si="1"/>
        <v/>
      </c>
      <c r="G16" s="62" t="str">
        <f t="shared" si="1"/>
        <v/>
      </c>
      <c r="H16" s="62" t="str">
        <f t="shared" si="1"/>
        <v/>
      </c>
      <c r="I16" s="62" t="str">
        <f t="shared" si="1"/>
        <v/>
      </c>
      <c r="J16" s="62" t="str">
        <f t="shared" si="1"/>
        <v/>
      </c>
      <c r="K16" s="62" t="str">
        <f t="shared" si="1"/>
        <v/>
      </c>
      <c r="L16" s="62" t="str">
        <f t="shared" si="1"/>
        <v/>
      </c>
      <c r="M16" s="62" t="str">
        <f t="shared" si="1"/>
        <v/>
      </c>
      <c r="N16" s="62">
        <f t="shared" si="1"/>
        <v>39.152000000000001</v>
      </c>
      <c r="O16" s="62">
        <f t="shared" si="1"/>
        <v>36.615000000000002</v>
      </c>
      <c r="P16" s="62">
        <f t="shared" si="1"/>
        <v>35.399000000000001</v>
      </c>
      <c r="Q16" s="62">
        <f t="shared" si="1"/>
        <v>36.484000000000002</v>
      </c>
      <c r="R16" s="62">
        <f t="shared" si="1"/>
        <v>14.430999999999999</v>
      </c>
      <c r="S16" s="62">
        <f t="shared" si="1"/>
        <v>24.228999999999999</v>
      </c>
      <c r="T16" s="62">
        <f t="shared" si="1"/>
        <v>76.337999999999994</v>
      </c>
      <c r="U16" s="62">
        <f t="shared" si="1"/>
        <v>57.652000000000001</v>
      </c>
      <c r="V16" s="62">
        <f t="shared" si="1"/>
        <v>67.957999999999998</v>
      </c>
      <c r="W16" s="62">
        <f t="shared" si="1"/>
        <v>45.117999999999995</v>
      </c>
      <c r="X16" s="62">
        <f t="shared" si="1"/>
        <v>46.368000000000002</v>
      </c>
      <c r="Y16" s="62">
        <f t="shared" si="1"/>
        <v>69.733000000000004</v>
      </c>
      <c r="Z16" s="63" t="str">
        <f t="shared" si="1"/>
        <v/>
      </c>
      <c r="AA16" s="64">
        <f>SUM(AA10:AA15)</f>
        <v>549.47700000000009</v>
      </c>
    </row>
    <row r="17" spans="1:27" ht="18" customHeight="1" thickBot="1" x14ac:dyDescent="0.25">
      <c r="A17" s="65"/>
      <c r="B17" s="66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8"/>
    </row>
    <row r="18" spans="1:27" ht="30" customHeight="1" thickBot="1" x14ac:dyDescent="0.25">
      <c r="A18" s="69" t="s">
        <v>13</v>
      </c>
      <c r="B18" s="37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9"/>
      <c r="AA18" s="11" t="s">
        <v>1</v>
      </c>
    </row>
    <row r="19" spans="1:27" ht="24.95" customHeight="1" x14ac:dyDescent="0.2">
      <c r="A19" s="70" t="s">
        <v>14</v>
      </c>
      <c r="B19" s="71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3"/>
      <c r="AA19" s="74">
        <f t="shared" ref="AA19:AA24" si="2">SUM(B19:Z19)</f>
        <v>0</v>
      </c>
    </row>
    <row r="20" spans="1:27" ht="24.95" customHeight="1" x14ac:dyDescent="0.2">
      <c r="A20" s="75" t="s">
        <v>15</v>
      </c>
      <c r="B20" s="76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>
        <v>4.8499999999999996</v>
      </c>
      <c r="P20" s="77">
        <v>5.45</v>
      </c>
      <c r="Q20" s="77"/>
      <c r="R20" s="77"/>
      <c r="S20" s="77"/>
      <c r="T20" s="77"/>
      <c r="U20" s="77"/>
      <c r="V20" s="77"/>
      <c r="W20" s="77"/>
      <c r="X20" s="77"/>
      <c r="Y20" s="77"/>
      <c r="Z20" s="78"/>
      <c r="AA20" s="79">
        <f t="shared" si="2"/>
        <v>10.3</v>
      </c>
    </row>
    <row r="21" spans="1:27" ht="24.95" customHeight="1" x14ac:dyDescent="0.2">
      <c r="A21" s="75" t="s">
        <v>16</v>
      </c>
      <c r="B21" s="80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>
        <v>1.57</v>
      </c>
      <c r="U21" s="81">
        <v>1.5289999999999999</v>
      </c>
      <c r="V21" s="81">
        <v>0.66100000000000003</v>
      </c>
      <c r="W21" s="81">
        <v>0.88800000000000001</v>
      </c>
      <c r="X21" s="81"/>
      <c r="Y21" s="81"/>
      <c r="Z21" s="78"/>
      <c r="AA21" s="79">
        <f t="shared" si="2"/>
        <v>4.6480000000000006</v>
      </c>
    </row>
    <row r="22" spans="1:27" ht="24.95" customHeight="1" x14ac:dyDescent="0.2">
      <c r="A22" s="82" t="s">
        <v>17</v>
      </c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3"/>
      <c r="AA22" s="84">
        <f t="shared" si="2"/>
        <v>0</v>
      </c>
    </row>
    <row r="23" spans="1:27" ht="24.95" customHeight="1" x14ac:dyDescent="0.2">
      <c r="A23" s="85" t="s">
        <v>18</v>
      </c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9">
        <f t="shared" si="2"/>
        <v>0</v>
      </c>
    </row>
    <row r="24" spans="1:27" ht="24.95" customHeight="1" x14ac:dyDescent="0.2">
      <c r="A24" s="85" t="s">
        <v>19</v>
      </c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9">
        <f t="shared" si="2"/>
        <v>0</v>
      </c>
    </row>
    <row r="25" spans="1:27" ht="30" customHeight="1" thickBot="1" x14ac:dyDescent="0.25">
      <c r="A25" s="86" t="s">
        <v>20</v>
      </c>
      <c r="B25" s="87" t="str">
        <f>IF(LEN(B$2)&gt;0,SUM(B19:B24),"")</f>
        <v/>
      </c>
      <c r="C25" s="88" t="str">
        <f t="shared" ref="C25:Z25" si="3">IF(LEN(C$2)&gt;0,SUM(C19:C24),"")</f>
        <v/>
      </c>
      <c r="D25" s="88" t="str">
        <f t="shared" si="3"/>
        <v/>
      </c>
      <c r="E25" s="88" t="str">
        <f t="shared" si="3"/>
        <v/>
      </c>
      <c r="F25" s="88" t="str">
        <f t="shared" si="3"/>
        <v/>
      </c>
      <c r="G25" s="88" t="str">
        <f t="shared" si="3"/>
        <v/>
      </c>
      <c r="H25" s="88" t="str">
        <f t="shared" si="3"/>
        <v/>
      </c>
      <c r="I25" s="88" t="str">
        <f t="shared" si="3"/>
        <v/>
      </c>
      <c r="J25" s="88" t="str">
        <f t="shared" si="3"/>
        <v/>
      </c>
      <c r="K25" s="88" t="str">
        <f t="shared" si="3"/>
        <v/>
      </c>
      <c r="L25" s="88" t="str">
        <f t="shared" si="3"/>
        <v/>
      </c>
      <c r="M25" s="88" t="str">
        <f t="shared" si="3"/>
        <v/>
      </c>
      <c r="N25" s="88">
        <f t="shared" si="3"/>
        <v>0</v>
      </c>
      <c r="O25" s="88">
        <f t="shared" si="3"/>
        <v>4.8499999999999996</v>
      </c>
      <c r="P25" s="88">
        <f t="shared" si="3"/>
        <v>5.45</v>
      </c>
      <c r="Q25" s="88">
        <f t="shared" si="3"/>
        <v>0</v>
      </c>
      <c r="R25" s="88">
        <f t="shared" si="3"/>
        <v>0</v>
      </c>
      <c r="S25" s="88">
        <f t="shared" si="3"/>
        <v>0</v>
      </c>
      <c r="T25" s="88">
        <f t="shared" si="3"/>
        <v>1.57</v>
      </c>
      <c r="U25" s="88">
        <f t="shared" si="3"/>
        <v>1.5289999999999999</v>
      </c>
      <c r="V25" s="88">
        <f t="shared" si="3"/>
        <v>0.66100000000000003</v>
      </c>
      <c r="W25" s="88">
        <f t="shared" si="3"/>
        <v>0.88800000000000001</v>
      </c>
      <c r="X25" s="88">
        <f t="shared" si="3"/>
        <v>0</v>
      </c>
      <c r="Y25" s="88">
        <f t="shared" si="3"/>
        <v>0</v>
      </c>
      <c r="Z25" s="89" t="str">
        <f t="shared" si="3"/>
        <v/>
      </c>
      <c r="AA25" s="90">
        <f>SUM(AA19:AA24)</f>
        <v>14.948</v>
      </c>
    </row>
    <row r="26" spans="1:27" ht="18" customHeight="1" thickBot="1" x14ac:dyDescent="0.25">
      <c r="A26" s="65"/>
      <c r="B26" s="66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8"/>
    </row>
    <row r="27" spans="1:27" ht="30" customHeight="1" thickBot="1" x14ac:dyDescent="0.25">
      <c r="A27" s="69" t="s">
        <v>21</v>
      </c>
      <c r="B27" s="37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9"/>
      <c r="AA27" s="11" t="s">
        <v>1</v>
      </c>
    </row>
    <row r="28" spans="1:27" ht="24.95" customHeight="1" x14ac:dyDescent="0.2">
      <c r="A28" s="70" t="s">
        <v>22</v>
      </c>
      <c r="B28" s="71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3"/>
      <c r="AA28" s="74">
        <f>SUM(B28:Z28)</f>
        <v>0</v>
      </c>
    </row>
    <row r="29" spans="1:27" ht="24.95" customHeight="1" x14ac:dyDescent="0.2">
      <c r="A29" s="75" t="s">
        <v>23</v>
      </c>
      <c r="B29" s="76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>
        <v>39.152000000000001</v>
      </c>
      <c r="O29" s="77">
        <v>41.465000000000003</v>
      </c>
      <c r="P29" s="77">
        <v>40.848999999999997</v>
      </c>
      <c r="Q29" s="77">
        <v>36.484000000000002</v>
      </c>
      <c r="R29" s="77">
        <v>14.430999999999999</v>
      </c>
      <c r="S29" s="77">
        <v>24.228999999999999</v>
      </c>
      <c r="T29" s="77">
        <v>77.908000000000001</v>
      </c>
      <c r="U29" s="77">
        <v>59.180999999999997</v>
      </c>
      <c r="V29" s="77">
        <v>68.619</v>
      </c>
      <c r="W29" s="77">
        <v>46.006</v>
      </c>
      <c r="X29" s="77">
        <v>46.368000000000002</v>
      </c>
      <c r="Y29" s="77">
        <v>69.733000000000004</v>
      </c>
      <c r="Z29" s="78"/>
      <c r="AA29" s="79">
        <f>SUM(B29:Z29)</f>
        <v>564.42499999999995</v>
      </c>
    </row>
    <row r="30" spans="1:27" ht="24.95" customHeight="1" x14ac:dyDescent="0.2">
      <c r="A30" s="82" t="s">
        <v>24</v>
      </c>
      <c r="B30" s="80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3"/>
      <c r="AA30" s="84">
        <f>SUM(B30:Z30)</f>
        <v>0</v>
      </c>
    </row>
    <row r="31" spans="1:27" ht="30" customHeight="1" thickBot="1" x14ac:dyDescent="0.25">
      <c r="A31" s="60" t="s">
        <v>25</v>
      </c>
      <c r="B31" s="61" t="str">
        <f>IF(LEN(B$2)&gt;0,SUM(B28:B30),"")</f>
        <v/>
      </c>
      <c r="C31" s="62" t="str">
        <f t="shared" ref="C31:Z31" si="4">IF(LEN(C$2)&gt;0,SUM(C28:C30),"")</f>
        <v/>
      </c>
      <c r="D31" s="62" t="str">
        <f t="shared" si="4"/>
        <v/>
      </c>
      <c r="E31" s="62" t="str">
        <f t="shared" si="4"/>
        <v/>
      </c>
      <c r="F31" s="62" t="str">
        <f t="shared" si="4"/>
        <v/>
      </c>
      <c r="G31" s="62" t="str">
        <f t="shared" si="4"/>
        <v/>
      </c>
      <c r="H31" s="62" t="str">
        <f t="shared" si="4"/>
        <v/>
      </c>
      <c r="I31" s="62" t="str">
        <f t="shared" si="4"/>
        <v/>
      </c>
      <c r="J31" s="62" t="str">
        <f t="shared" si="4"/>
        <v/>
      </c>
      <c r="K31" s="62" t="str">
        <f t="shared" si="4"/>
        <v/>
      </c>
      <c r="L31" s="62" t="str">
        <f t="shared" si="4"/>
        <v/>
      </c>
      <c r="M31" s="62" t="str">
        <f t="shared" si="4"/>
        <v/>
      </c>
      <c r="N31" s="62">
        <f t="shared" si="4"/>
        <v>39.152000000000001</v>
      </c>
      <c r="O31" s="62">
        <f t="shared" si="4"/>
        <v>41.465000000000003</v>
      </c>
      <c r="P31" s="62">
        <f t="shared" si="4"/>
        <v>40.848999999999997</v>
      </c>
      <c r="Q31" s="62">
        <f t="shared" si="4"/>
        <v>36.484000000000002</v>
      </c>
      <c r="R31" s="62">
        <f t="shared" si="4"/>
        <v>14.430999999999999</v>
      </c>
      <c r="S31" s="62">
        <f t="shared" si="4"/>
        <v>24.228999999999999</v>
      </c>
      <c r="T31" s="62">
        <f t="shared" si="4"/>
        <v>77.908000000000001</v>
      </c>
      <c r="U31" s="62">
        <f t="shared" si="4"/>
        <v>59.180999999999997</v>
      </c>
      <c r="V31" s="62">
        <f t="shared" si="4"/>
        <v>68.619</v>
      </c>
      <c r="W31" s="62">
        <f t="shared" si="4"/>
        <v>46.006</v>
      </c>
      <c r="X31" s="62">
        <f t="shared" si="4"/>
        <v>46.368000000000002</v>
      </c>
      <c r="Y31" s="62">
        <f t="shared" si="4"/>
        <v>69.733000000000004</v>
      </c>
      <c r="Z31" s="63" t="str">
        <f t="shared" si="4"/>
        <v/>
      </c>
      <c r="AA31" s="64">
        <f>SUM(AA28:AA30)</f>
        <v>564.42499999999995</v>
      </c>
    </row>
    <row r="32" spans="1:27" ht="18" customHeight="1" thickBot="1" x14ac:dyDescent="0.25">
      <c r="A32" s="65"/>
      <c r="B32" s="66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8"/>
    </row>
    <row r="33" spans="1:27" ht="30" customHeight="1" thickBot="1" x14ac:dyDescent="0.25">
      <c r="A33" s="36" t="s">
        <v>26</v>
      </c>
      <c r="B33" s="91">
        <v>1</v>
      </c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3"/>
    </row>
    <row r="34" spans="1:27" ht="24.95" customHeight="1" x14ac:dyDescent="0.2">
      <c r="A34" s="70" t="s">
        <v>27</v>
      </c>
      <c r="B34" s="94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6"/>
      <c r="AA34" s="74">
        <f t="shared" ref="AA34:AA39" si="5">SUM(B34:Z34)</f>
        <v>0</v>
      </c>
    </row>
    <row r="35" spans="1:27" ht="24.95" customHeight="1" x14ac:dyDescent="0.2">
      <c r="A35" s="97" t="s">
        <v>28</v>
      </c>
      <c r="B35" s="98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100"/>
      <c r="AA35" s="79">
        <f t="shared" si="5"/>
        <v>0</v>
      </c>
    </row>
    <row r="36" spans="1:27" ht="24.95" customHeight="1" x14ac:dyDescent="0.2">
      <c r="A36" s="97" t="s">
        <v>29</v>
      </c>
      <c r="B36" s="98"/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100"/>
      <c r="AA36" s="79">
        <f t="shared" si="5"/>
        <v>0</v>
      </c>
    </row>
    <row r="37" spans="1:27" ht="24.95" customHeight="1" x14ac:dyDescent="0.2">
      <c r="A37" s="97" t="s">
        <v>30</v>
      </c>
      <c r="B37" s="98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100"/>
      <c r="AA37" s="79">
        <f t="shared" si="5"/>
        <v>0</v>
      </c>
    </row>
    <row r="38" spans="1:27" ht="24.95" customHeight="1" x14ac:dyDescent="0.2">
      <c r="A38" s="97" t="s">
        <v>31</v>
      </c>
      <c r="B38" s="98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100"/>
      <c r="AA38" s="79">
        <f t="shared" si="5"/>
        <v>0</v>
      </c>
    </row>
    <row r="39" spans="1:27" ht="30" customHeight="1" thickBot="1" x14ac:dyDescent="0.25">
      <c r="A39" s="86" t="s">
        <v>32</v>
      </c>
      <c r="B39" s="87" t="str">
        <f t="shared" ref="B39:Z39" si="6">IF(LEN(B$2)&gt;0,SUM(B34:B38),"")</f>
        <v/>
      </c>
      <c r="C39" s="88" t="str">
        <f t="shared" si="6"/>
        <v/>
      </c>
      <c r="D39" s="88" t="str">
        <f t="shared" si="6"/>
        <v/>
      </c>
      <c r="E39" s="88" t="str">
        <f t="shared" si="6"/>
        <v/>
      </c>
      <c r="F39" s="88" t="str">
        <f t="shared" si="6"/>
        <v/>
      </c>
      <c r="G39" s="88" t="str">
        <f t="shared" si="6"/>
        <v/>
      </c>
      <c r="H39" s="88" t="str">
        <f t="shared" si="6"/>
        <v/>
      </c>
      <c r="I39" s="88" t="str">
        <f t="shared" si="6"/>
        <v/>
      </c>
      <c r="J39" s="88" t="str">
        <f t="shared" si="6"/>
        <v/>
      </c>
      <c r="K39" s="88" t="str">
        <f t="shared" si="6"/>
        <v/>
      </c>
      <c r="L39" s="88" t="str">
        <f t="shared" si="6"/>
        <v/>
      </c>
      <c r="M39" s="88" t="str">
        <f t="shared" si="6"/>
        <v/>
      </c>
      <c r="N39" s="88">
        <f t="shared" si="6"/>
        <v>0</v>
      </c>
      <c r="O39" s="88">
        <f t="shared" si="6"/>
        <v>0</v>
      </c>
      <c r="P39" s="88">
        <f t="shared" si="6"/>
        <v>0</v>
      </c>
      <c r="Q39" s="88">
        <f t="shared" si="6"/>
        <v>0</v>
      </c>
      <c r="R39" s="88">
        <f t="shared" si="6"/>
        <v>0</v>
      </c>
      <c r="S39" s="88">
        <f t="shared" si="6"/>
        <v>0</v>
      </c>
      <c r="T39" s="88">
        <f t="shared" si="6"/>
        <v>0</v>
      </c>
      <c r="U39" s="88">
        <f t="shared" si="6"/>
        <v>0</v>
      </c>
      <c r="V39" s="88">
        <f t="shared" si="6"/>
        <v>0</v>
      </c>
      <c r="W39" s="88">
        <f t="shared" si="6"/>
        <v>0</v>
      </c>
      <c r="X39" s="88">
        <f t="shared" si="6"/>
        <v>0</v>
      </c>
      <c r="Y39" s="88">
        <f t="shared" si="6"/>
        <v>0</v>
      </c>
      <c r="Z39" s="89" t="str">
        <f t="shared" si="6"/>
        <v/>
      </c>
      <c r="AA39" s="90">
        <f t="shared" si="5"/>
        <v>0</v>
      </c>
    </row>
    <row r="40" spans="1:27" ht="18" customHeight="1" thickBot="1" x14ac:dyDescent="0.25">
      <c r="A40" s="101"/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3"/>
    </row>
    <row r="41" spans="1:27" ht="30" customHeight="1" thickBot="1" x14ac:dyDescent="0.25">
      <c r="A41" s="36" t="s">
        <v>33</v>
      </c>
      <c r="B41" s="91">
        <v>1</v>
      </c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3"/>
    </row>
    <row r="42" spans="1:27" ht="24.95" customHeight="1" x14ac:dyDescent="0.2">
      <c r="A42" s="70" t="s">
        <v>27</v>
      </c>
      <c r="B42" s="94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6"/>
      <c r="AA42" s="74">
        <f t="shared" ref="AA42:AA48" si="7">SUM(B42:Z42)</f>
        <v>0</v>
      </c>
    </row>
    <row r="43" spans="1:27" ht="24.95" customHeight="1" x14ac:dyDescent="0.2">
      <c r="A43" s="97" t="s">
        <v>28</v>
      </c>
      <c r="B43" s="98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100"/>
      <c r="AA43" s="79">
        <f t="shared" si="7"/>
        <v>0</v>
      </c>
    </row>
    <row r="44" spans="1:27" ht="24.95" customHeight="1" x14ac:dyDescent="0.2">
      <c r="A44" s="97" t="s">
        <v>29</v>
      </c>
      <c r="B44" s="98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100"/>
      <c r="AA44" s="79">
        <f t="shared" si="7"/>
        <v>0</v>
      </c>
    </row>
    <row r="45" spans="1:27" ht="24.95" customHeight="1" x14ac:dyDescent="0.2">
      <c r="A45" s="97" t="s">
        <v>30</v>
      </c>
      <c r="B45" s="98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100"/>
      <c r="AA45" s="79">
        <f t="shared" si="7"/>
        <v>0</v>
      </c>
    </row>
    <row r="46" spans="1:27" ht="24.95" customHeight="1" x14ac:dyDescent="0.2">
      <c r="A46" s="97" t="s">
        <v>31</v>
      </c>
      <c r="B46" s="98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100"/>
      <c r="AA46" s="79">
        <f t="shared" si="7"/>
        <v>0</v>
      </c>
    </row>
    <row r="47" spans="1:27" ht="24.95" customHeight="1" x14ac:dyDescent="0.2">
      <c r="A47" s="85" t="s">
        <v>34</v>
      </c>
      <c r="B47" s="98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100"/>
      <c r="AA47" s="79">
        <f t="shared" si="7"/>
        <v>0</v>
      </c>
    </row>
    <row r="48" spans="1:27" ht="30" customHeight="1" thickBot="1" x14ac:dyDescent="0.25">
      <c r="A48" s="86" t="s">
        <v>35</v>
      </c>
      <c r="B48" s="87" t="str">
        <f>IF(LEN(B$2)&gt;0,SUM(B42:B47),"")</f>
        <v/>
      </c>
      <c r="C48" s="88" t="str">
        <f t="shared" ref="C48:Z48" si="8">IF(LEN(C$2)&gt;0,SUM(C42:C47),"")</f>
        <v/>
      </c>
      <c r="D48" s="88" t="str">
        <f t="shared" si="8"/>
        <v/>
      </c>
      <c r="E48" s="88" t="str">
        <f t="shared" si="8"/>
        <v/>
      </c>
      <c r="F48" s="88" t="str">
        <f t="shared" si="8"/>
        <v/>
      </c>
      <c r="G48" s="88" t="str">
        <f t="shared" si="8"/>
        <v/>
      </c>
      <c r="H48" s="88" t="str">
        <f t="shared" si="8"/>
        <v/>
      </c>
      <c r="I48" s="88" t="str">
        <f t="shared" si="8"/>
        <v/>
      </c>
      <c r="J48" s="88" t="str">
        <f t="shared" si="8"/>
        <v/>
      </c>
      <c r="K48" s="88" t="str">
        <f t="shared" si="8"/>
        <v/>
      </c>
      <c r="L48" s="88" t="str">
        <f t="shared" si="8"/>
        <v/>
      </c>
      <c r="M48" s="88" t="str">
        <f t="shared" si="8"/>
        <v/>
      </c>
      <c r="N48" s="88">
        <f t="shared" si="8"/>
        <v>0</v>
      </c>
      <c r="O48" s="88">
        <f t="shared" si="8"/>
        <v>0</v>
      </c>
      <c r="P48" s="88">
        <f t="shared" si="8"/>
        <v>0</v>
      </c>
      <c r="Q48" s="88">
        <f t="shared" si="8"/>
        <v>0</v>
      </c>
      <c r="R48" s="88">
        <f t="shared" si="8"/>
        <v>0</v>
      </c>
      <c r="S48" s="88">
        <f t="shared" si="8"/>
        <v>0</v>
      </c>
      <c r="T48" s="88">
        <f t="shared" si="8"/>
        <v>0</v>
      </c>
      <c r="U48" s="88">
        <f t="shared" si="8"/>
        <v>0</v>
      </c>
      <c r="V48" s="88">
        <f t="shared" si="8"/>
        <v>0</v>
      </c>
      <c r="W48" s="88">
        <f t="shared" si="8"/>
        <v>0</v>
      </c>
      <c r="X48" s="88">
        <f t="shared" si="8"/>
        <v>0</v>
      </c>
      <c r="Y48" s="88">
        <f t="shared" si="8"/>
        <v>0</v>
      </c>
      <c r="Z48" s="89" t="str">
        <f t="shared" si="8"/>
        <v/>
      </c>
      <c r="AA48" s="90">
        <f t="shared" si="7"/>
        <v>0</v>
      </c>
    </row>
    <row r="49" spans="1:27" ht="15.95" customHeight="1" thickBot="1" x14ac:dyDescent="0.25"/>
    <row r="50" spans="1:27" ht="30" customHeight="1" thickBot="1" x14ac:dyDescent="0.25">
      <c r="A50" s="69"/>
      <c r="B50" s="7" t="str">
        <f>IF(LEN(B$2)&gt;0,B$2,"")</f>
        <v/>
      </c>
      <c r="C50" s="8" t="str">
        <f t="shared" ref="C50:Z50" si="9">IF(LEN(C$2)&gt;0,C$2,"")</f>
        <v/>
      </c>
      <c r="D50" s="8" t="str">
        <f t="shared" si="9"/>
        <v/>
      </c>
      <c r="E50" s="8" t="str">
        <f t="shared" si="9"/>
        <v/>
      </c>
      <c r="F50" s="8" t="str">
        <f t="shared" si="9"/>
        <v/>
      </c>
      <c r="G50" s="8" t="str">
        <f t="shared" si="9"/>
        <v/>
      </c>
      <c r="H50" s="8" t="str">
        <f t="shared" si="9"/>
        <v/>
      </c>
      <c r="I50" s="8" t="str">
        <f t="shared" si="9"/>
        <v/>
      </c>
      <c r="J50" s="8" t="str">
        <f t="shared" si="9"/>
        <v/>
      </c>
      <c r="K50" s="8" t="str">
        <f t="shared" si="9"/>
        <v/>
      </c>
      <c r="L50" s="8" t="str">
        <f t="shared" si="9"/>
        <v/>
      </c>
      <c r="M50" s="8" t="str">
        <f t="shared" si="9"/>
        <v/>
      </c>
      <c r="N50" s="8">
        <f t="shared" si="9"/>
        <v>13</v>
      </c>
      <c r="O50" s="8">
        <f t="shared" si="9"/>
        <v>14</v>
      </c>
      <c r="P50" s="8">
        <f t="shared" si="9"/>
        <v>15</v>
      </c>
      <c r="Q50" s="8">
        <f t="shared" si="9"/>
        <v>16</v>
      </c>
      <c r="R50" s="8">
        <f t="shared" si="9"/>
        <v>17</v>
      </c>
      <c r="S50" s="8">
        <f t="shared" si="9"/>
        <v>18</v>
      </c>
      <c r="T50" s="8">
        <f t="shared" si="9"/>
        <v>19</v>
      </c>
      <c r="U50" s="8">
        <f t="shared" si="9"/>
        <v>20</v>
      </c>
      <c r="V50" s="8">
        <f t="shared" si="9"/>
        <v>21</v>
      </c>
      <c r="W50" s="8">
        <f t="shared" si="9"/>
        <v>22</v>
      </c>
      <c r="X50" s="8">
        <f t="shared" si="9"/>
        <v>23</v>
      </c>
      <c r="Y50" s="9">
        <f t="shared" si="9"/>
        <v>24</v>
      </c>
      <c r="Z50" s="10" t="str">
        <f t="shared" si="9"/>
        <v/>
      </c>
      <c r="AA50" s="11" t="s">
        <v>1</v>
      </c>
    </row>
    <row r="51" spans="1:27" ht="24.95" customHeight="1" thickBot="1" x14ac:dyDescent="0.25">
      <c r="A51" s="86" t="s">
        <v>25</v>
      </c>
      <c r="B51" s="87" t="str">
        <f t="shared" ref="B51:Z51" si="10">IF(LEN(B$2)&gt;0,B16+B25+B39,"")</f>
        <v/>
      </c>
      <c r="C51" s="88" t="str">
        <f t="shared" si="10"/>
        <v/>
      </c>
      <c r="D51" s="88" t="str">
        <f t="shared" si="10"/>
        <v/>
      </c>
      <c r="E51" s="88" t="str">
        <f t="shared" si="10"/>
        <v/>
      </c>
      <c r="F51" s="88" t="str">
        <f t="shared" si="10"/>
        <v/>
      </c>
      <c r="G51" s="88" t="str">
        <f t="shared" si="10"/>
        <v/>
      </c>
      <c r="H51" s="88" t="str">
        <f t="shared" si="10"/>
        <v/>
      </c>
      <c r="I51" s="88" t="str">
        <f t="shared" si="10"/>
        <v/>
      </c>
      <c r="J51" s="88" t="str">
        <f t="shared" si="10"/>
        <v/>
      </c>
      <c r="K51" s="88" t="str">
        <f t="shared" si="10"/>
        <v/>
      </c>
      <c r="L51" s="88" t="str">
        <f t="shared" si="10"/>
        <v/>
      </c>
      <c r="M51" s="88" t="str">
        <f t="shared" si="10"/>
        <v/>
      </c>
      <c r="N51" s="88">
        <f t="shared" si="10"/>
        <v>39.152000000000001</v>
      </c>
      <c r="O51" s="88">
        <f t="shared" si="10"/>
        <v>41.465000000000003</v>
      </c>
      <c r="P51" s="88">
        <f t="shared" si="10"/>
        <v>40.849000000000004</v>
      </c>
      <c r="Q51" s="88">
        <f t="shared" si="10"/>
        <v>36.484000000000002</v>
      </c>
      <c r="R51" s="88">
        <f t="shared" si="10"/>
        <v>14.430999999999999</v>
      </c>
      <c r="S51" s="88">
        <f t="shared" si="10"/>
        <v>24.228999999999999</v>
      </c>
      <c r="T51" s="88">
        <f t="shared" si="10"/>
        <v>77.907999999999987</v>
      </c>
      <c r="U51" s="88">
        <f t="shared" si="10"/>
        <v>59.180999999999997</v>
      </c>
      <c r="V51" s="88">
        <f t="shared" si="10"/>
        <v>68.619</v>
      </c>
      <c r="W51" s="88">
        <f t="shared" si="10"/>
        <v>46.005999999999993</v>
      </c>
      <c r="X51" s="88">
        <f t="shared" si="10"/>
        <v>46.368000000000002</v>
      </c>
      <c r="Y51" s="88">
        <f t="shared" si="10"/>
        <v>69.733000000000004</v>
      </c>
      <c r="Z51" s="89" t="str">
        <f t="shared" si="10"/>
        <v/>
      </c>
      <c r="AA51" s="104">
        <f>SUM(B51:Z51)</f>
        <v>564.42499999999995</v>
      </c>
    </row>
  </sheetData>
  <mergeCells count="11">
    <mergeCell ref="B26:AA26"/>
    <mergeCell ref="B27:Z27"/>
    <mergeCell ref="B32:AA32"/>
    <mergeCell ref="B33:AA33"/>
    <mergeCell ref="B41:AA41"/>
    <mergeCell ref="V1:AA1"/>
    <mergeCell ref="B3:AA3"/>
    <mergeCell ref="B6:AA6"/>
    <mergeCell ref="B9:Z9"/>
    <mergeCell ref="B17:AA17"/>
    <mergeCell ref="B18:Z18"/>
  </mergeCells>
  <conditionalFormatting sqref="B7:Z7">
    <cfRule type="cellIs" dxfId="1" priority="1" operator="greaterThan">
      <formula>1500</formula>
    </cfRule>
  </conditionalFormatting>
  <printOptions horizontalCentered="1"/>
  <pageMargins left="0.11811023622047245" right="0.11811023622047245" top="0.35433070866141736" bottom="0.23622047244094491" header="0.11811023622047245" footer="0.11811023622047245"/>
  <pageSetup paperSize="9" scale="48" fitToHeight="2" orientation="landscape" horizontalDpi="300" verticalDpi="300" r:id="rId1"/>
  <headerFooter>
    <oddHeader>&amp;L&amp;A</oddHeader>
    <oddFooter>&amp;R&amp;D,&amp;T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/>
  <dimension ref="A1:AA51"/>
  <sheetViews>
    <sheetView showGridLines="0" zoomScale="75" zoomScaleNormal="75" workbookViewId="0">
      <pane xSplit="1" ySplit="2" topLeftCell="B3" activePane="bottomRight" state="frozen"/>
      <selection sqref="A1:XFD1048576"/>
      <selection pane="topRight" sqref="A1:XFD1048576"/>
      <selection pane="bottomLeft" sqref="A1:XFD1048576"/>
      <selection pane="bottomRight" activeCell="O5" sqref="O5"/>
    </sheetView>
  </sheetViews>
  <sheetFormatPr defaultColWidth="9.140625" defaultRowHeight="14.25" x14ac:dyDescent="0.2"/>
  <cols>
    <col min="1" max="1" width="42.140625" style="5" customWidth="1"/>
    <col min="2" max="23" width="10.5703125" style="5" customWidth="1"/>
    <col min="24" max="25" width="10.7109375" style="5" customWidth="1"/>
    <col min="26" max="26" width="10.5703125" style="5" hidden="1" customWidth="1"/>
    <col min="27" max="27" width="14.5703125" style="5" customWidth="1"/>
    <col min="28" max="16384" width="9.140625" style="5"/>
  </cols>
  <sheetData>
    <row r="1" spans="1:27" ht="39.950000000000003" customHeight="1" thickBot="1" x14ac:dyDescent="0.25">
      <c r="A1" s="1" t="s">
        <v>51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4" t="s">
        <v>0</v>
      </c>
      <c r="W1" s="4"/>
      <c r="X1" s="4"/>
      <c r="Y1" s="4"/>
      <c r="Z1" s="4"/>
      <c r="AA1" s="4"/>
    </row>
    <row r="2" spans="1:27" ht="30" customHeight="1" thickBot="1" x14ac:dyDescent="0.25">
      <c r="A2" s="6">
        <v>45390</v>
      </c>
      <c r="B2" s="105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>
        <v>13</v>
      </c>
      <c r="O2" s="106">
        <v>14</v>
      </c>
      <c r="P2" s="106">
        <v>15</v>
      </c>
      <c r="Q2" s="106">
        <v>16</v>
      </c>
      <c r="R2" s="106">
        <v>17</v>
      </c>
      <c r="S2" s="106">
        <v>18</v>
      </c>
      <c r="T2" s="106">
        <v>19</v>
      </c>
      <c r="U2" s="106">
        <v>20</v>
      </c>
      <c r="V2" s="106">
        <v>21</v>
      </c>
      <c r="W2" s="106">
        <v>22</v>
      </c>
      <c r="X2" s="106">
        <v>23</v>
      </c>
      <c r="Y2" s="107">
        <v>24</v>
      </c>
      <c r="Z2" s="108"/>
      <c r="AA2" s="109" t="s">
        <v>1</v>
      </c>
    </row>
    <row r="3" spans="1:27" ht="30" customHeight="1" thickBot="1" x14ac:dyDescent="0.25">
      <c r="A3" s="12" t="s">
        <v>36</v>
      </c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5"/>
    </row>
    <row r="4" spans="1:27" ht="24.95" customHeight="1" x14ac:dyDescent="0.2">
      <c r="A4" s="16" t="s">
        <v>3</v>
      </c>
      <c r="B4" s="17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>
        <v>39.152000000000001</v>
      </c>
      <c r="O4" s="18">
        <v>41.464999999999996</v>
      </c>
      <c r="P4" s="18">
        <v>40.849000000000004</v>
      </c>
      <c r="Q4" s="18">
        <v>36.483999999999995</v>
      </c>
      <c r="R4" s="18">
        <v>14.430999999999999</v>
      </c>
      <c r="S4" s="18">
        <v>24.229000000000003</v>
      </c>
      <c r="T4" s="18">
        <v>77.908000000000015</v>
      </c>
      <c r="U4" s="18">
        <v>59.180999999999997</v>
      </c>
      <c r="V4" s="18">
        <v>68.619</v>
      </c>
      <c r="W4" s="18">
        <v>46.006</v>
      </c>
      <c r="X4" s="18">
        <v>46.368000000000002</v>
      </c>
      <c r="Y4" s="18">
        <v>69.733000000000004</v>
      </c>
      <c r="Z4" s="19"/>
      <c r="AA4" s="20">
        <f>SUM(B4:Z4)</f>
        <v>564.42499999999995</v>
      </c>
    </row>
    <row r="5" spans="1:27" ht="24.95" customHeight="1" thickBot="1" x14ac:dyDescent="0.25">
      <c r="A5" s="21"/>
      <c r="B5" s="22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30" customHeight="1" thickBot="1" x14ac:dyDescent="0.25">
      <c r="A6" s="12" t="s">
        <v>4</v>
      </c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5"/>
    </row>
    <row r="7" spans="1:27" ht="24.95" customHeight="1" x14ac:dyDescent="0.2">
      <c r="A7" s="26" t="s">
        <v>3</v>
      </c>
      <c r="B7" s="27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>
        <v>4.6500000000000004</v>
      </c>
      <c r="O7" s="28">
        <v>5.07</v>
      </c>
      <c r="P7" s="28">
        <v>5.5</v>
      </c>
      <c r="Q7" s="28">
        <v>13.53</v>
      </c>
      <c r="R7" s="28">
        <v>56.66</v>
      </c>
      <c r="S7" s="28">
        <v>75.260000000000005</v>
      </c>
      <c r="T7" s="28">
        <v>91.18</v>
      </c>
      <c r="U7" s="28">
        <v>82.8</v>
      </c>
      <c r="V7" s="28">
        <v>78.45</v>
      </c>
      <c r="W7" s="28">
        <v>71.34</v>
      </c>
      <c r="X7" s="28">
        <v>71.13</v>
      </c>
      <c r="Y7" s="28">
        <v>66.16</v>
      </c>
      <c r="Z7" s="29"/>
      <c r="AA7" s="30">
        <f>IF(SUM(B7:Z7)&lt;&gt;0,AVERAGEIF(B7:Z7,"&lt;&gt;"""),"")</f>
        <v>51.810833333333335</v>
      </c>
    </row>
    <row r="8" spans="1:27" ht="24.95" customHeight="1" thickBot="1" x14ac:dyDescent="0.25">
      <c r="A8" s="31"/>
      <c r="B8" s="32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4"/>
      <c r="AA8" s="35"/>
    </row>
    <row r="9" spans="1:27" ht="30" customHeight="1" thickBot="1" x14ac:dyDescent="0.25">
      <c r="A9" s="36" t="s">
        <v>5</v>
      </c>
      <c r="B9" s="37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9"/>
      <c r="AA9" s="11" t="s">
        <v>1</v>
      </c>
    </row>
    <row r="10" spans="1:27" ht="24.95" customHeight="1" x14ac:dyDescent="0.2">
      <c r="A10" s="40" t="s">
        <v>6</v>
      </c>
      <c r="B10" s="41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3"/>
      <c r="AA10" s="44">
        <f t="shared" ref="AA10:AA15" si="0">SUM(B10:Z10)</f>
        <v>0</v>
      </c>
    </row>
    <row r="11" spans="1:27" ht="24.95" customHeight="1" x14ac:dyDescent="0.2">
      <c r="A11" s="45" t="s">
        <v>7</v>
      </c>
      <c r="B11" s="46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8"/>
      <c r="AA11" s="49">
        <f t="shared" si="0"/>
        <v>0</v>
      </c>
    </row>
    <row r="12" spans="1:27" ht="24.95" customHeight="1" x14ac:dyDescent="0.2">
      <c r="A12" s="50" t="s">
        <v>8</v>
      </c>
      <c r="B12" s="51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3"/>
      <c r="AA12" s="54">
        <f t="shared" si="0"/>
        <v>0</v>
      </c>
    </row>
    <row r="13" spans="1:27" ht="24.95" customHeight="1" x14ac:dyDescent="0.2">
      <c r="A13" s="50" t="s">
        <v>9</v>
      </c>
      <c r="B13" s="51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3"/>
      <c r="AA13" s="54">
        <f t="shared" si="0"/>
        <v>0</v>
      </c>
    </row>
    <row r="14" spans="1:27" ht="24.95" customHeight="1" x14ac:dyDescent="0.2">
      <c r="A14" s="55" t="s">
        <v>10</v>
      </c>
      <c r="B14" s="56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>
        <v>73.919000000000011</v>
      </c>
      <c r="U14" s="57">
        <v>57.485999999999997</v>
      </c>
      <c r="V14" s="57">
        <v>64.266999999999996</v>
      </c>
      <c r="W14" s="57">
        <v>45.915999999999997</v>
      </c>
      <c r="X14" s="57">
        <v>45.106999999999999</v>
      </c>
      <c r="Y14" s="57">
        <v>37.1</v>
      </c>
      <c r="Z14" s="58"/>
      <c r="AA14" s="59">
        <f t="shared" si="0"/>
        <v>323.79500000000002</v>
      </c>
    </row>
    <row r="15" spans="1:27" ht="24.95" customHeight="1" x14ac:dyDescent="0.2">
      <c r="A15" s="55" t="s">
        <v>11</v>
      </c>
      <c r="B15" s="56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8"/>
      <c r="AA15" s="59">
        <f t="shared" si="0"/>
        <v>0</v>
      </c>
    </row>
    <row r="16" spans="1:27" ht="30" customHeight="1" thickBot="1" x14ac:dyDescent="0.25">
      <c r="A16" s="60" t="s">
        <v>12</v>
      </c>
      <c r="B16" s="61" t="str">
        <f>IF(LEN(B$2)&gt;0,SUM(B10:B15),"")</f>
        <v/>
      </c>
      <c r="C16" s="62" t="str">
        <f t="shared" ref="C16:Z16" si="1">IF(LEN(C$2)&gt;0,SUM(C10:C15),"")</f>
        <v/>
      </c>
      <c r="D16" s="62" t="str">
        <f t="shared" si="1"/>
        <v/>
      </c>
      <c r="E16" s="62" t="str">
        <f t="shared" si="1"/>
        <v/>
      </c>
      <c r="F16" s="62" t="str">
        <f t="shared" si="1"/>
        <v/>
      </c>
      <c r="G16" s="62" t="str">
        <f t="shared" si="1"/>
        <v/>
      </c>
      <c r="H16" s="62" t="str">
        <f t="shared" si="1"/>
        <v/>
      </c>
      <c r="I16" s="62" t="str">
        <f t="shared" si="1"/>
        <v/>
      </c>
      <c r="J16" s="62" t="str">
        <f t="shared" si="1"/>
        <v/>
      </c>
      <c r="K16" s="62" t="str">
        <f t="shared" si="1"/>
        <v/>
      </c>
      <c r="L16" s="62" t="str">
        <f t="shared" si="1"/>
        <v/>
      </c>
      <c r="M16" s="62" t="str">
        <f t="shared" si="1"/>
        <v/>
      </c>
      <c r="N16" s="62">
        <f t="shared" si="1"/>
        <v>0</v>
      </c>
      <c r="O16" s="62">
        <f t="shared" si="1"/>
        <v>0</v>
      </c>
      <c r="P16" s="62">
        <f t="shared" si="1"/>
        <v>0</v>
      </c>
      <c r="Q16" s="62">
        <f t="shared" si="1"/>
        <v>0</v>
      </c>
      <c r="R16" s="62">
        <f t="shared" si="1"/>
        <v>0</v>
      </c>
      <c r="S16" s="62">
        <f t="shared" si="1"/>
        <v>0</v>
      </c>
      <c r="T16" s="62">
        <f t="shared" si="1"/>
        <v>73.919000000000011</v>
      </c>
      <c r="U16" s="62">
        <f t="shared" si="1"/>
        <v>57.485999999999997</v>
      </c>
      <c r="V16" s="62">
        <f t="shared" si="1"/>
        <v>64.266999999999996</v>
      </c>
      <c r="W16" s="62">
        <f t="shared" si="1"/>
        <v>45.915999999999997</v>
      </c>
      <c r="X16" s="62">
        <f t="shared" si="1"/>
        <v>45.106999999999999</v>
      </c>
      <c r="Y16" s="62">
        <f t="shared" si="1"/>
        <v>37.1</v>
      </c>
      <c r="Z16" s="63" t="str">
        <f t="shared" si="1"/>
        <v/>
      </c>
      <c r="AA16" s="64">
        <f>SUM(AA10:AA15)</f>
        <v>323.79500000000002</v>
      </c>
    </row>
    <row r="17" spans="1:27" ht="18" customHeight="1" thickBot="1" x14ac:dyDescent="0.25">
      <c r="A17" s="65"/>
      <c r="B17" s="66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8"/>
    </row>
    <row r="18" spans="1:27" ht="30" customHeight="1" thickBot="1" x14ac:dyDescent="0.25">
      <c r="A18" s="69" t="s">
        <v>13</v>
      </c>
      <c r="B18" s="37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9"/>
      <c r="AA18" s="11" t="s">
        <v>1</v>
      </c>
    </row>
    <row r="19" spans="1:27" ht="24.95" customHeight="1" x14ac:dyDescent="0.2">
      <c r="A19" s="70" t="s">
        <v>14</v>
      </c>
      <c r="B19" s="71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3"/>
      <c r="AA19" s="74">
        <f t="shared" ref="AA19:AA24" si="2">SUM(B19:Z19)</f>
        <v>0</v>
      </c>
    </row>
    <row r="20" spans="1:27" ht="24.95" customHeight="1" x14ac:dyDescent="0.2">
      <c r="A20" s="75" t="s">
        <v>15</v>
      </c>
      <c r="B20" s="76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>
        <v>0.95199999999999996</v>
      </c>
      <c r="O20" s="77">
        <v>0.93400000000000005</v>
      </c>
      <c r="P20" s="77">
        <v>5.399</v>
      </c>
      <c r="Q20" s="77"/>
      <c r="R20" s="77"/>
      <c r="S20" s="77"/>
      <c r="T20" s="77">
        <v>0.46200000000000002</v>
      </c>
      <c r="U20" s="77"/>
      <c r="V20" s="77"/>
      <c r="W20" s="77"/>
      <c r="X20" s="77"/>
      <c r="Y20" s="77"/>
      <c r="Z20" s="78"/>
      <c r="AA20" s="79">
        <f t="shared" si="2"/>
        <v>7.7469999999999999</v>
      </c>
    </row>
    <row r="21" spans="1:27" ht="24.95" customHeight="1" x14ac:dyDescent="0.2">
      <c r="A21" s="75" t="s">
        <v>16</v>
      </c>
      <c r="B21" s="80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>
        <v>38.200000000000003</v>
      </c>
      <c r="O21" s="81">
        <v>40.530999999999999</v>
      </c>
      <c r="P21" s="81">
        <v>35.450000000000003</v>
      </c>
      <c r="Q21" s="81">
        <v>36.483999999999995</v>
      </c>
      <c r="R21" s="81">
        <v>14.430999999999999</v>
      </c>
      <c r="S21" s="81">
        <v>24.229000000000003</v>
      </c>
      <c r="T21" s="81">
        <v>3.5270000000000001</v>
      </c>
      <c r="U21" s="81">
        <v>1.6950000000000001</v>
      </c>
      <c r="V21" s="81">
        <v>4.3520000000000003</v>
      </c>
      <c r="W21" s="81">
        <v>0.09</v>
      </c>
      <c r="X21" s="81">
        <v>1.2610000000000001</v>
      </c>
      <c r="Y21" s="81">
        <v>4.133</v>
      </c>
      <c r="Z21" s="78"/>
      <c r="AA21" s="79">
        <f t="shared" si="2"/>
        <v>204.38300000000001</v>
      </c>
    </row>
    <row r="22" spans="1:27" ht="24.95" customHeight="1" x14ac:dyDescent="0.2">
      <c r="A22" s="82" t="s">
        <v>17</v>
      </c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3"/>
      <c r="AA22" s="84">
        <f t="shared" si="2"/>
        <v>0</v>
      </c>
    </row>
    <row r="23" spans="1:27" ht="24.95" customHeight="1" x14ac:dyDescent="0.2">
      <c r="A23" s="85" t="s">
        <v>18</v>
      </c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9">
        <f t="shared" si="2"/>
        <v>0</v>
      </c>
    </row>
    <row r="24" spans="1:27" ht="24.95" customHeight="1" x14ac:dyDescent="0.2">
      <c r="A24" s="85" t="s">
        <v>19</v>
      </c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9">
        <f t="shared" si="2"/>
        <v>0</v>
      </c>
    </row>
    <row r="25" spans="1:27" ht="30" customHeight="1" thickBot="1" x14ac:dyDescent="0.25">
      <c r="A25" s="86" t="s">
        <v>20</v>
      </c>
      <c r="B25" s="87">
        <f t="shared" ref="B25:AA25" si="3">SUM(B19:B24)</f>
        <v>0</v>
      </c>
      <c r="C25" s="88">
        <f t="shared" si="3"/>
        <v>0</v>
      </c>
      <c r="D25" s="88">
        <f t="shared" si="3"/>
        <v>0</v>
      </c>
      <c r="E25" s="88">
        <f t="shared" si="3"/>
        <v>0</v>
      </c>
      <c r="F25" s="88">
        <f t="shared" si="3"/>
        <v>0</v>
      </c>
      <c r="G25" s="88">
        <f t="shared" si="3"/>
        <v>0</v>
      </c>
      <c r="H25" s="88">
        <f t="shared" si="3"/>
        <v>0</v>
      </c>
      <c r="I25" s="88">
        <f t="shared" si="3"/>
        <v>0</v>
      </c>
      <c r="J25" s="88">
        <f t="shared" si="3"/>
        <v>0</v>
      </c>
      <c r="K25" s="88">
        <f t="shared" si="3"/>
        <v>0</v>
      </c>
      <c r="L25" s="88">
        <f t="shared" si="3"/>
        <v>0</v>
      </c>
      <c r="M25" s="88">
        <f t="shared" si="3"/>
        <v>0</v>
      </c>
      <c r="N25" s="88">
        <f t="shared" si="3"/>
        <v>39.152000000000001</v>
      </c>
      <c r="O25" s="88">
        <f t="shared" si="3"/>
        <v>41.464999999999996</v>
      </c>
      <c r="P25" s="88">
        <f t="shared" si="3"/>
        <v>40.849000000000004</v>
      </c>
      <c r="Q25" s="88">
        <f t="shared" si="3"/>
        <v>36.483999999999995</v>
      </c>
      <c r="R25" s="88">
        <f t="shared" si="3"/>
        <v>14.430999999999999</v>
      </c>
      <c r="S25" s="88">
        <f t="shared" si="3"/>
        <v>24.229000000000003</v>
      </c>
      <c r="T25" s="88">
        <f t="shared" si="3"/>
        <v>3.9890000000000003</v>
      </c>
      <c r="U25" s="88">
        <f t="shared" si="3"/>
        <v>1.6950000000000001</v>
      </c>
      <c r="V25" s="88">
        <f t="shared" si="3"/>
        <v>4.3520000000000003</v>
      </c>
      <c r="W25" s="88">
        <f t="shared" si="3"/>
        <v>0.09</v>
      </c>
      <c r="X25" s="88">
        <f t="shared" si="3"/>
        <v>1.2610000000000001</v>
      </c>
      <c r="Y25" s="88">
        <f t="shared" si="3"/>
        <v>4.133</v>
      </c>
      <c r="Z25" s="89">
        <f t="shared" si="3"/>
        <v>0</v>
      </c>
      <c r="AA25" s="90">
        <f t="shared" si="3"/>
        <v>212.13</v>
      </c>
    </row>
    <row r="26" spans="1:27" ht="18" customHeight="1" thickBot="1" x14ac:dyDescent="0.25">
      <c r="A26" s="65"/>
      <c r="B26" s="66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8"/>
    </row>
    <row r="27" spans="1:27" ht="30" customHeight="1" thickBot="1" x14ac:dyDescent="0.25">
      <c r="A27" s="69" t="s">
        <v>37</v>
      </c>
      <c r="B27" s="37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9"/>
      <c r="AA27" s="11" t="s">
        <v>1</v>
      </c>
    </row>
    <row r="28" spans="1:27" ht="24.95" customHeight="1" x14ac:dyDescent="0.2">
      <c r="A28" s="70" t="s">
        <v>22</v>
      </c>
      <c r="B28" s="71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3"/>
      <c r="AA28" s="74">
        <f>SUM(B28:Z28)</f>
        <v>0</v>
      </c>
    </row>
    <row r="29" spans="1:27" ht="24.95" customHeight="1" x14ac:dyDescent="0.2">
      <c r="A29" s="75" t="s">
        <v>23</v>
      </c>
      <c r="B29" s="76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>
        <v>39.152000000000001</v>
      </c>
      <c r="O29" s="77">
        <v>41.465000000000003</v>
      </c>
      <c r="P29" s="77">
        <v>40.848999999999997</v>
      </c>
      <c r="Q29" s="77">
        <v>36.484000000000002</v>
      </c>
      <c r="R29" s="77">
        <v>14.430999999999999</v>
      </c>
      <c r="S29" s="77">
        <v>24.228999999999999</v>
      </c>
      <c r="T29" s="77">
        <v>77.908000000000001</v>
      </c>
      <c r="U29" s="77">
        <v>59.180999999999997</v>
      </c>
      <c r="V29" s="77">
        <v>68.619</v>
      </c>
      <c r="W29" s="77">
        <v>46.006</v>
      </c>
      <c r="X29" s="77">
        <v>46.368000000000002</v>
      </c>
      <c r="Y29" s="77">
        <v>41.232999999999997</v>
      </c>
      <c r="Z29" s="78"/>
      <c r="AA29" s="79">
        <f>SUM(B29:Z29)</f>
        <v>535.92499999999995</v>
      </c>
    </row>
    <row r="30" spans="1:27" ht="24.95" customHeight="1" x14ac:dyDescent="0.2">
      <c r="A30" s="82" t="s">
        <v>24</v>
      </c>
      <c r="B30" s="80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3"/>
      <c r="AA30" s="84">
        <f>SUM(B30:Z30)</f>
        <v>0</v>
      </c>
    </row>
    <row r="31" spans="1:27" ht="30" customHeight="1" thickBot="1" x14ac:dyDescent="0.25">
      <c r="A31" s="60" t="s">
        <v>38</v>
      </c>
      <c r="B31" s="61">
        <f t="shared" ref="B31:AA31" si="4">SUM(B28:B30)</f>
        <v>0</v>
      </c>
      <c r="C31" s="62">
        <f t="shared" si="4"/>
        <v>0</v>
      </c>
      <c r="D31" s="62">
        <f t="shared" si="4"/>
        <v>0</v>
      </c>
      <c r="E31" s="62">
        <f t="shared" si="4"/>
        <v>0</v>
      </c>
      <c r="F31" s="62">
        <f t="shared" si="4"/>
        <v>0</v>
      </c>
      <c r="G31" s="62">
        <f t="shared" si="4"/>
        <v>0</v>
      </c>
      <c r="H31" s="62">
        <f t="shared" si="4"/>
        <v>0</v>
      </c>
      <c r="I31" s="62">
        <f t="shared" si="4"/>
        <v>0</v>
      </c>
      <c r="J31" s="62">
        <f t="shared" si="4"/>
        <v>0</v>
      </c>
      <c r="K31" s="62">
        <f t="shared" si="4"/>
        <v>0</v>
      </c>
      <c r="L31" s="62">
        <f t="shared" si="4"/>
        <v>0</v>
      </c>
      <c r="M31" s="62">
        <f t="shared" si="4"/>
        <v>0</v>
      </c>
      <c r="N31" s="62">
        <f t="shared" si="4"/>
        <v>39.152000000000001</v>
      </c>
      <c r="O31" s="62">
        <f t="shared" si="4"/>
        <v>41.465000000000003</v>
      </c>
      <c r="P31" s="62">
        <f t="shared" si="4"/>
        <v>40.848999999999997</v>
      </c>
      <c r="Q31" s="62">
        <f t="shared" si="4"/>
        <v>36.484000000000002</v>
      </c>
      <c r="R31" s="62">
        <f t="shared" si="4"/>
        <v>14.430999999999999</v>
      </c>
      <c r="S31" s="62">
        <f t="shared" si="4"/>
        <v>24.228999999999999</v>
      </c>
      <c r="T31" s="62">
        <f t="shared" si="4"/>
        <v>77.908000000000001</v>
      </c>
      <c r="U31" s="62">
        <f t="shared" si="4"/>
        <v>59.180999999999997</v>
      </c>
      <c r="V31" s="62">
        <f t="shared" si="4"/>
        <v>68.619</v>
      </c>
      <c r="W31" s="62">
        <f t="shared" si="4"/>
        <v>46.006</v>
      </c>
      <c r="X31" s="62">
        <f t="shared" si="4"/>
        <v>46.368000000000002</v>
      </c>
      <c r="Y31" s="62">
        <f t="shared" si="4"/>
        <v>41.232999999999997</v>
      </c>
      <c r="Z31" s="63">
        <f t="shared" si="4"/>
        <v>0</v>
      </c>
      <c r="AA31" s="64">
        <f t="shared" si="4"/>
        <v>535.92499999999995</v>
      </c>
    </row>
    <row r="32" spans="1:27" ht="18" customHeight="1" thickBot="1" x14ac:dyDescent="0.25">
      <c r="A32" s="65"/>
      <c r="B32" s="66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8"/>
    </row>
    <row r="33" spans="1:27" ht="30" customHeight="1" thickBot="1" x14ac:dyDescent="0.25">
      <c r="A33" s="69" t="s">
        <v>39</v>
      </c>
      <c r="B33" s="91">
        <v>1</v>
      </c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3"/>
    </row>
    <row r="34" spans="1:27" ht="24.95" customHeight="1" x14ac:dyDescent="0.2">
      <c r="A34" s="70" t="s">
        <v>40</v>
      </c>
      <c r="B34" s="94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6"/>
      <c r="AA34" s="74">
        <f t="shared" ref="AA34:AA39" si="5">SUM(B34:Z34)</f>
        <v>0</v>
      </c>
    </row>
    <row r="35" spans="1:27" ht="24.95" customHeight="1" x14ac:dyDescent="0.2">
      <c r="A35" s="97" t="s">
        <v>41</v>
      </c>
      <c r="B35" s="98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100"/>
      <c r="AA35" s="79">
        <f t="shared" si="5"/>
        <v>0</v>
      </c>
    </row>
    <row r="36" spans="1:27" ht="24.95" customHeight="1" x14ac:dyDescent="0.2">
      <c r="A36" s="97" t="s">
        <v>42</v>
      </c>
      <c r="B36" s="98"/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100"/>
      <c r="AA36" s="79">
        <f t="shared" si="5"/>
        <v>0</v>
      </c>
    </row>
    <row r="37" spans="1:27" ht="24.95" customHeight="1" x14ac:dyDescent="0.2">
      <c r="A37" s="97" t="s">
        <v>43</v>
      </c>
      <c r="B37" s="98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100"/>
      <c r="AA37" s="79">
        <f t="shared" si="5"/>
        <v>0</v>
      </c>
    </row>
    <row r="38" spans="1:27" ht="24.95" customHeight="1" x14ac:dyDescent="0.2">
      <c r="A38" s="97" t="s">
        <v>44</v>
      </c>
      <c r="B38" s="98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>
        <v>28.5</v>
      </c>
      <c r="Z38" s="100"/>
      <c r="AA38" s="79">
        <f t="shared" si="5"/>
        <v>28.5</v>
      </c>
    </row>
    <row r="39" spans="1:27" ht="30" customHeight="1" thickBot="1" x14ac:dyDescent="0.25">
      <c r="A39" s="86" t="s">
        <v>45</v>
      </c>
      <c r="B39" s="87">
        <f t="shared" ref="B39:Z39" si="6">SUM(B34:B38)</f>
        <v>0</v>
      </c>
      <c r="C39" s="88">
        <f t="shared" si="6"/>
        <v>0</v>
      </c>
      <c r="D39" s="88">
        <f t="shared" si="6"/>
        <v>0</v>
      </c>
      <c r="E39" s="88">
        <f t="shared" si="6"/>
        <v>0</v>
      </c>
      <c r="F39" s="88">
        <f t="shared" si="6"/>
        <v>0</v>
      </c>
      <c r="G39" s="88">
        <f t="shared" si="6"/>
        <v>0</v>
      </c>
      <c r="H39" s="88">
        <f t="shared" si="6"/>
        <v>0</v>
      </c>
      <c r="I39" s="88">
        <f t="shared" si="6"/>
        <v>0</v>
      </c>
      <c r="J39" s="88">
        <f t="shared" si="6"/>
        <v>0</v>
      </c>
      <c r="K39" s="88">
        <f t="shared" si="6"/>
        <v>0</v>
      </c>
      <c r="L39" s="88">
        <f t="shared" si="6"/>
        <v>0</v>
      </c>
      <c r="M39" s="88">
        <f t="shared" si="6"/>
        <v>0</v>
      </c>
      <c r="N39" s="88">
        <f t="shared" si="6"/>
        <v>0</v>
      </c>
      <c r="O39" s="88">
        <f t="shared" si="6"/>
        <v>0</v>
      </c>
      <c r="P39" s="88">
        <f t="shared" si="6"/>
        <v>0</v>
      </c>
      <c r="Q39" s="88">
        <f t="shared" si="6"/>
        <v>0</v>
      </c>
      <c r="R39" s="88">
        <f t="shared" si="6"/>
        <v>0</v>
      </c>
      <c r="S39" s="88">
        <f t="shared" si="6"/>
        <v>0</v>
      </c>
      <c r="T39" s="88">
        <f t="shared" si="6"/>
        <v>0</v>
      </c>
      <c r="U39" s="88">
        <f t="shared" si="6"/>
        <v>0</v>
      </c>
      <c r="V39" s="88">
        <f t="shared" si="6"/>
        <v>0</v>
      </c>
      <c r="W39" s="88">
        <f t="shared" si="6"/>
        <v>0</v>
      </c>
      <c r="X39" s="88">
        <f t="shared" si="6"/>
        <v>0</v>
      </c>
      <c r="Y39" s="88">
        <f t="shared" si="6"/>
        <v>28.5</v>
      </c>
      <c r="Z39" s="89">
        <f t="shared" si="6"/>
        <v>0</v>
      </c>
      <c r="AA39" s="90">
        <f t="shared" si="5"/>
        <v>28.5</v>
      </c>
    </row>
    <row r="40" spans="1:27" ht="18" customHeight="1" thickBot="1" x14ac:dyDescent="0.25">
      <c r="A40" s="101"/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3"/>
    </row>
    <row r="41" spans="1:27" ht="30" customHeight="1" thickBot="1" x14ac:dyDescent="0.25">
      <c r="A41" s="69" t="s">
        <v>46</v>
      </c>
      <c r="B41" s="91">
        <v>1</v>
      </c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3"/>
    </row>
    <row r="42" spans="1:27" ht="24.95" customHeight="1" x14ac:dyDescent="0.2">
      <c r="A42" s="70" t="s">
        <v>40</v>
      </c>
      <c r="B42" s="94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6"/>
      <c r="AA42" s="74">
        <f t="shared" ref="AA42:AA48" si="7">SUM(B42:Z42)</f>
        <v>0</v>
      </c>
    </row>
    <row r="43" spans="1:27" ht="24.95" customHeight="1" x14ac:dyDescent="0.2">
      <c r="A43" s="97" t="s">
        <v>41</v>
      </c>
      <c r="B43" s="98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100"/>
      <c r="AA43" s="79">
        <f t="shared" si="7"/>
        <v>0</v>
      </c>
    </row>
    <row r="44" spans="1:27" ht="24.95" customHeight="1" x14ac:dyDescent="0.2">
      <c r="A44" s="97" t="s">
        <v>42</v>
      </c>
      <c r="B44" s="98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100"/>
      <c r="AA44" s="79">
        <f t="shared" si="7"/>
        <v>0</v>
      </c>
    </row>
    <row r="45" spans="1:27" ht="24.95" customHeight="1" x14ac:dyDescent="0.2">
      <c r="A45" s="97" t="s">
        <v>43</v>
      </c>
      <c r="B45" s="98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100"/>
      <c r="AA45" s="79">
        <f t="shared" si="7"/>
        <v>0</v>
      </c>
    </row>
    <row r="46" spans="1:27" ht="24.95" customHeight="1" x14ac:dyDescent="0.2">
      <c r="A46" s="97" t="s">
        <v>44</v>
      </c>
      <c r="B46" s="98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>
        <v>28.5</v>
      </c>
      <c r="Z46" s="100"/>
      <c r="AA46" s="79">
        <f t="shared" si="7"/>
        <v>28.5</v>
      </c>
    </row>
    <row r="47" spans="1:27" ht="24.95" customHeight="1" x14ac:dyDescent="0.2">
      <c r="A47" s="85" t="s">
        <v>47</v>
      </c>
      <c r="B47" s="98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100"/>
      <c r="AA47" s="79">
        <f t="shared" si="7"/>
        <v>0</v>
      </c>
    </row>
    <row r="48" spans="1:27" ht="30" customHeight="1" thickBot="1" x14ac:dyDescent="0.25">
      <c r="A48" s="86" t="s">
        <v>48</v>
      </c>
      <c r="B48" s="87">
        <f>SUM(B42:B47)</f>
        <v>0</v>
      </c>
      <c r="C48" s="88">
        <f t="shared" ref="C48:Z48" si="8">SUM(C42:C47)</f>
        <v>0</v>
      </c>
      <c r="D48" s="88">
        <f t="shared" si="8"/>
        <v>0</v>
      </c>
      <c r="E48" s="88">
        <f t="shared" si="8"/>
        <v>0</v>
      </c>
      <c r="F48" s="88">
        <f t="shared" si="8"/>
        <v>0</v>
      </c>
      <c r="G48" s="88">
        <f t="shared" si="8"/>
        <v>0</v>
      </c>
      <c r="H48" s="88">
        <f t="shared" si="8"/>
        <v>0</v>
      </c>
      <c r="I48" s="88">
        <f t="shared" si="8"/>
        <v>0</v>
      </c>
      <c r="J48" s="88">
        <f t="shared" si="8"/>
        <v>0</v>
      </c>
      <c r="K48" s="88">
        <f t="shared" si="8"/>
        <v>0</v>
      </c>
      <c r="L48" s="88">
        <f t="shared" si="8"/>
        <v>0</v>
      </c>
      <c r="M48" s="88">
        <f t="shared" si="8"/>
        <v>0</v>
      </c>
      <c r="N48" s="88">
        <f t="shared" si="8"/>
        <v>0</v>
      </c>
      <c r="O48" s="88">
        <f t="shared" si="8"/>
        <v>0</v>
      </c>
      <c r="P48" s="88">
        <f t="shared" si="8"/>
        <v>0</v>
      </c>
      <c r="Q48" s="88">
        <f t="shared" si="8"/>
        <v>0</v>
      </c>
      <c r="R48" s="88">
        <f t="shared" si="8"/>
        <v>0</v>
      </c>
      <c r="S48" s="88">
        <f t="shared" si="8"/>
        <v>0</v>
      </c>
      <c r="T48" s="88">
        <f t="shared" si="8"/>
        <v>0</v>
      </c>
      <c r="U48" s="88">
        <f t="shared" si="8"/>
        <v>0</v>
      </c>
      <c r="V48" s="88">
        <f t="shared" si="8"/>
        <v>0</v>
      </c>
      <c r="W48" s="88">
        <f t="shared" si="8"/>
        <v>0</v>
      </c>
      <c r="X48" s="88">
        <f t="shared" si="8"/>
        <v>0</v>
      </c>
      <c r="Y48" s="88">
        <f t="shared" si="8"/>
        <v>28.5</v>
      </c>
      <c r="Z48" s="89">
        <f t="shared" si="8"/>
        <v>0</v>
      </c>
      <c r="AA48" s="90">
        <f t="shared" si="7"/>
        <v>28.5</v>
      </c>
    </row>
    <row r="49" spans="1:27" ht="15.95" customHeight="1" thickBot="1" x14ac:dyDescent="0.25"/>
    <row r="50" spans="1:27" ht="30" customHeight="1" thickBot="1" x14ac:dyDescent="0.25">
      <c r="A50" s="69"/>
      <c r="B50" s="7" t="str">
        <f>IF(LEN(B$2)&gt;0,B$2,"")</f>
        <v/>
      </c>
      <c r="C50" s="8" t="str">
        <f t="shared" ref="C50:Z50" si="9">IF(LEN(C$2)&gt;0,C$2,"")</f>
        <v/>
      </c>
      <c r="D50" s="8" t="str">
        <f t="shared" si="9"/>
        <v/>
      </c>
      <c r="E50" s="8" t="str">
        <f t="shared" si="9"/>
        <v/>
      </c>
      <c r="F50" s="8" t="str">
        <f t="shared" si="9"/>
        <v/>
      </c>
      <c r="G50" s="8" t="str">
        <f t="shared" si="9"/>
        <v/>
      </c>
      <c r="H50" s="8" t="str">
        <f t="shared" si="9"/>
        <v/>
      </c>
      <c r="I50" s="8" t="str">
        <f t="shared" si="9"/>
        <v/>
      </c>
      <c r="J50" s="8" t="str">
        <f t="shared" si="9"/>
        <v/>
      </c>
      <c r="K50" s="8" t="str">
        <f t="shared" si="9"/>
        <v/>
      </c>
      <c r="L50" s="8" t="str">
        <f t="shared" si="9"/>
        <v/>
      </c>
      <c r="M50" s="8" t="str">
        <f t="shared" si="9"/>
        <v/>
      </c>
      <c r="N50" s="8">
        <f t="shared" si="9"/>
        <v>13</v>
      </c>
      <c r="O50" s="8">
        <f t="shared" si="9"/>
        <v>14</v>
      </c>
      <c r="P50" s="8">
        <f t="shared" si="9"/>
        <v>15</v>
      </c>
      <c r="Q50" s="8">
        <f t="shared" si="9"/>
        <v>16</v>
      </c>
      <c r="R50" s="8">
        <f t="shared" si="9"/>
        <v>17</v>
      </c>
      <c r="S50" s="8">
        <f t="shared" si="9"/>
        <v>18</v>
      </c>
      <c r="T50" s="8">
        <f t="shared" si="9"/>
        <v>19</v>
      </c>
      <c r="U50" s="8">
        <f t="shared" si="9"/>
        <v>20</v>
      </c>
      <c r="V50" s="8">
        <f t="shared" si="9"/>
        <v>21</v>
      </c>
      <c r="W50" s="8">
        <f t="shared" si="9"/>
        <v>22</v>
      </c>
      <c r="X50" s="8">
        <f t="shared" si="9"/>
        <v>23</v>
      </c>
      <c r="Y50" s="9">
        <f t="shared" si="9"/>
        <v>24</v>
      </c>
      <c r="Z50" s="10" t="str">
        <f t="shared" si="9"/>
        <v/>
      </c>
      <c r="AA50" s="11" t="s">
        <v>1</v>
      </c>
    </row>
    <row r="51" spans="1:27" ht="24.95" customHeight="1" thickBot="1" x14ac:dyDescent="0.25">
      <c r="A51" s="86" t="s">
        <v>38</v>
      </c>
      <c r="B51" s="87">
        <f t="shared" ref="B51:Z51" si="10">SUM(B10:B15)+B25+B39</f>
        <v>0</v>
      </c>
      <c r="C51" s="88">
        <f t="shared" si="10"/>
        <v>0</v>
      </c>
      <c r="D51" s="88">
        <f t="shared" si="10"/>
        <v>0</v>
      </c>
      <c r="E51" s="88">
        <f t="shared" si="10"/>
        <v>0</v>
      </c>
      <c r="F51" s="88">
        <f t="shared" si="10"/>
        <v>0</v>
      </c>
      <c r="G51" s="88">
        <f t="shared" si="10"/>
        <v>0</v>
      </c>
      <c r="H51" s="88">
        <f t="shared" si="10"/>
        <v>0</v>
      </c>
      <c r="I51" s="88">
        <f t="shared" si="10"/>
        <v>0</v>
      </c>
      <c r="J51" s="88">
        <f t="shared" si="10"/>
        <v>0</v>
      </c>
      <c r="K51" s="88">
        <f t="shared" si="10"/>
        <v>0</v>
      </c>
      <c r="L51" s="88">
        <f t="shared" si="10"/>
        <v>0</v>
      </c>
      <c r="M51" s="88">
        <f t="shared" si="10"/>
        <v>0</v>
      </c>
      <c r="N51" s="88">
        <f t="shared" si="10"/>
        <v>39.152000000000001</v>
      </c>
      <c r="O51" s="88">
        <f t="shared" si="10"/>
        <v>41.464999999999996</v>
      </c>
      <c r="P51" s="88">
        <f t="shared" si="10"/>
        <v>40.849000000000004</v>
      </c>
      <c r="Q51" s="88">
        <f t="shared" si="10"/>
        <v>36.483999999999995</v>
      </c>
      <c r="R51" s="88">
        <f t="shared" si="10"/>
        <v>14.430999999999999</v>
      </c>
      <c r="S51" s="88">
        <f t="shared" si="10"/>
        <v>24.229000000000003</v>
      </c>
      <c r="T51" s="88">
        <f t="shared" si="10"/>
        <v>77.908000000000015</v>
      </c>
      <c r="U51" s="88">
        <f t="shared" si="10"/>
        <v>59.180999999999997</v>
      </c>
      <c r="V51" s="88">
        <f t="shared" si="10"/>
        <v>68.619</v>
      </c>
      <c r="W51" s="88">
        <f t="shared" si="10"/>
        <v>46.006</v>
      </c>
      <c r="X51" s="88">
        <f t="shared" si="10"/>
        <v>46.368000000000002</v>
      </c>
      <c r="Y51" s="88">
        <f t="shared" si="10"/>
        <v>69.733000000000004</v>
      </c>
      <c r="Z51" s="89">
        <f t="shared" si="10"/>
        <v>0</v>
      </c>
      <c r="AA51" s="104">
        <f>SUM(B51:Z51)</f>
        <v>564.42499999999995</v>
      </c>
    </row>
  </sheetData>
  <mergeCells count="11">
    <mergeCell ref="B26:AA26"/>
    <mergeCell ref="B27:Z27"/>
    <mergeCell ref="B32:AA32"/>
    <mergeCell ref="B33:AA33"/>
    <mergeCell ref="B41:AA41"/>
    <mergeCell ref="V1:AA1"/>
    <mergeCell ref="B3:AA3"/>
    <mergeCell ref="B6:AA6"/>
    <mergeCell ref="B9:Z9"/>
    <mergeCell ref="B17:AA17"/>
    <mergeCell ref="B18:Z18"/>
  </mergeCells>
  <conditionalFormatting sqref="B7:Z7">
    <cfRule type="cellIs" dxfId="0" priority="1" operator="greaterThan">
      <formula>1500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3">
    <pageSetUpPr fitToPage="1"/>
  </sheetPr>
  <dimension ref="A1:AA31"/>
  <sheetViews>
    <sheetView showGridLines="0" zoomScale="75" zoomScaleNormal="75" workbookViewId="0"/>
  </sheetViews>
  <sheetFormatPr defaultColWidth="9.140625" defaultRowHeight="14.25" x14ac:dyDescent="0.2"/>
  <cols>
    <col min="1" max="1" width="42.140625" style="5" customWidth="1"/>
    <col min="2" max="23" width="10.5703125" style="5" customWidth="1"/>
    <col min="24" max="25" width="10.7109375" style="5" customWidth="1"/>
    <col min="26" max="26" width="10.5703125" style="5" hidden="1" customWidth="1"/>
    <col min="27" max="27" width="14.5703125" style="5" customWidth="1"/>
    <col min="28" max="16384" width="9.140625" style="5"/>
  </cols>
  <sheetData>
    <row r="1" spans="1:27" ht="39.950000000000003" customHeight="1" thickBot="1" x14ac:dyDescent="0.25">
      <c r="A1" s="1" t="s">
        <v>52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110" t="s">
        <v>0</v>
      </c>
      <c r="W1" s="110"/>
      <c r="X1" s="110"/>
      <c r="Y1" s="110"/>
      <c r="Z1" s="110"/>
      <c r="AA1" s="110"/>
    </row>
    <row r="2" spans="1:27" ht="30" customHeight="1" thickBot="1" x14ac:dyDescent="0.25">
      <c r="A2" s="6">
        <v>45390</v>
      </c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>
        <v>13</v>
      </c>
      <c r="O2" s="8">
        <v>14</v>
      </c>
      <c r="P2" s="8">
        <v>15</v>
      </c>
      <c r="Q2" s="8">
        <v>16</v>
      </c>
      <c r="R2" s="8">
        <v>17</v>
      </c>
      <c r="S2" s="8">
        <v>18</v>
      </c>
      <c r="T2" s="8">
        <v>19</v>
      </c>
      <c r="U2" s="8">
        <v>20</v>
      </c>
      <c r="V2" s="8">
        <v>21</v>
      </c>
      <c r="W2" s="8">
        <v>22</v>
      </c>
      <c r="X2" s="8">
        <v>23</v>
      </c>
      <c r="Y2" s="9">
        <v>24</v>
      </c>
      <c r="Z2" s="10"/>
      <c r="AA2" s="11" t="s">
        <v>1</v>
      </c>
    </row>
    <row r="3" spans="1:27" ht="30" customHeight="1" thickBot="1" x14ac:dyDescent="0.25">
      <c r="A3" s="12" t="s">
        <v>49</v>
      </c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5"/>
    </row>
    <row r="4" spans="1:27" ht="24.95" customHeight="1" x14ac:dyDescent="0.2">
      <c r="A4" s="16" t="s">
        <v>3</v>
      </c>
      <c r="B4" s="17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>
        <v>28.5</v>
      </c>
      <c r="Z4" s="19"/>
      <c r="AA4" s="111">
        <f>SUM(B4:Z4)</f>
        <v>28.5</v>
      </c>
    </row>
    <row r="5" spans="1:27" ht="24.95" customHeight="1" thickBot="1" x14ac:dyDescent="0.25">
      <c r="A5" s="112"/>
      <c r="B5" s="22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30" customHeight="1" thickBot="1" x14ac:dyDescent="0.25">
      <c r="A6" s="12" t="s">
        <v>4</v>
      </c>
      <c r="B6" s="113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5"/>
    </row>
    <row r="7" spans="1:27" ht="24.95" customHeight="1" x14ac:dyDescent="0.2">
      <c r="A7" s="26" t="s">
        <v>3</v>
      </c>
      <c r="B7" s="116"/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>
        <v>4.6500000000000004</v>
      </c>
      <c r="O7" s="117">
        <v>5.07</v>
      </c>
      <c r="P7" s="117">
        <v>5.5</v>
      </c>
      <c r="Q7" s="117">
        <v>13.53</v>
      </c>
      <c r="R7" s="117">
        <v>56.66</v>
      </c>
      <c r="S7" s="117">
        <v>75.260000000000005</v>
      </c>
      <c r="T7" s="117">
        <v>91.18</v>
      </c>
      <c r="U7" s="117">
        <v>82.8</v>
      </c>
      <c r="V7" s="117">
        <v>78.45</v>
      </c>
      <c r="W7" s="117">
        <v>71.34</v>
      </c>
      <c r="X7" s="117">
        <v>71.13</v>
      </c>
      <c r="Y7" s="117">
        <v>66.16</v>
      </c>
      <c r="Z7" s="118"/>
      <c r="AA7" s="119">
        <f>IF(SUM(B7:Z7)&lt;&gt;0,AVERAGEIF(B7:Z7,"&lt;&gt;"""),"")</f>
        <v>51.810833333333335</v>
      </c>
    </row>
    <row r="8" spans="1:27" ht="24.95" customHeight="1" thickBot="1" x14ac:dyDescent="0.25">
      <c r="A8" s="112"/>
      <c r="B8" s="120"/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2"/>
      <c r="AA8" s="35"/>
    </row>
    <row r="9" spans="1:27" ht="18" customHeight="1" thickBot="1" x14ac:dyDescent="0.25">
      <c r="A9" s="65"/>
      <c r="B9" s="66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8"/>
    </row>
    <row r="10" spans="1:27" ht="30" customHeight="1" thickBot="1" x14ac:dyDescent="0.25">
      <c r="A10" s="69" t="s">
        <v>33</v>
      </c>
      <c r="B10" s="91">
        <v>1</v>
      </c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3"/>
    </row>
    <row r="11" spans="1:27" ht="24.95" customHeight="1" x14ac:dyDescent="0.2">
      <c r="A11" s="70" t="s">
        <v>27</v>
      </c>
      <c r="B11" s="123"/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24"/>
      <c r="V11" s="124"/>
      <c r="W11" s="124"/>
      <c r="X11" s="124"/>
      <c r="Y11" s="125"/>
      <c r="Z11" s="126"/>
      <c r="AA11" s="127">
        <f t="shared" ref="AA11:AA16" si="0">SUM(B11:Z11)</f>
        <v>0</v>
      </c>
    </row>
    <row r="12" spans="1:27" ht="24.95" customHeight="1" x14ac:dyDescent="0.2">
      <c r="A12" s="97" t="s">
        <v>28</v>
      </c>
      <c r="B12" s="128"/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30"/>
      <c r="Z12" s="131"/>
      <c r="AA12" s="132">
        <f t="shared" si="0"/>
        <v>0</v>
      </c>
    </row>
    <row r="13" spans="1:27" ht="24.95" customHeight="1" x14ac:dyDescent="0.2">
      <c r="A13" s="97" t="s">
        <v>29</v>
      </c>
      <c r="B13" s="128"/>
      <c r="C13" s="129"/>
      <c r="D13" s="129"/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29"/>
      <c r="W13" s="129"/>
      <c r="X13" s="129"/>
      <c r="Y13" s="130"/>
      <c r="Z13" s="131"/>
      <c r="AA13" s="132">
        <f t="shared" si="0"/>
        <v>0</v>
      </c>
    </row>
    <row r="14" spans="1:27" ht="24.95" customHeight="1" x14ac:dyDescent="0.2">
      <c r="A14" s="97" t="s">
        <v>30</v>
      </c>
      <c r="B14" s="128"/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33"/>
      <c r="U14" s="133"/>
      <c r="V14" s="133"/>
      <c r="W14" s="133"/>
      <c r="X14" s="133"/>
      <c r="Y14" s="133"/>
      <c r="Z14" s="131"/>
      <c r="AA14" s="132">
        <f t="shared" si="0"/>
        <v>0</v>
      </c>
    </row>
    <row r="15" spans="1:27" ht="24.95" customHeight="1" x14ac:dyDescent="0.2">
      <c r="A15" s="97" t="s">
        <v>31</v>
      </c>
      <c r="B15" s="128"/>
      <c r="C15" s="133"/>
      <c r="D15" s="133"/>
      <c r="E15" s="133"/>
      <c r="F15" s="133"/>
      <c r="G15" s="133"/>
      <c r="H15" s="133"/>
      <c r="I15" s="133"/>
      <c r="J15" s="133"/>
      <c r="K15" s="133"/>
      <c r="L15" s="133"/>
      <c r="M15" s="133"/>
      <c r="N15" s="133"/>
      <c r="O15" s="133"/>
      <c r="P15" s="133"/>
      <c r="Q15" s="133"/>
      <c r="R15" s="133"/>
      <c r="S15" s="133"/>
      <c r="T15" s="133"/>
      <c r="U15" s="133"/>
      <c r="V15" s="133"/>
      <c r="W15" s="133"/>
      <c r="X15" s="133"/>
      <c r="Y15" s="133"/>
      <c r="Z15" s="131"/>
      <c r="AA15" s="132">
        <f t="shared" si="0"/>
        <v>0</v>
      </c>
    </row>
    <row r="16" spans="1:27" ht="30" customHeight="1" thickBot="1" x14ac:dyDescent="0.25">
      <c r="A16" s="86" t="s">
        <v>50</v>
      </c>
      <c r="B16" s="134" t="str">
        <f t="shared" ref="B16:Z16" si="1">IF(LEN(B$2)&gt;0,SUM(B11:B15),"")</f>
        <v/>
      </c>
      <c r="C16" s="135" t="str">
        <f t="shared" si="1"/>
        <v/>
      </c>
      <c r="D16" s="135" t="str">
        <f t="shared" si="1"/>
        <v/>
      </c>
      <c r="E16" s="135" t="str">
        <f t="shared" si="1"/>
        <v/>
      </c>
      <c r="F16" s="135" t="str">
        <f t="shared" si="1"/>
        <v/>
      </c>
      <c r="G16" s="135" t="str">
        <f t="shared" si="1"/>
        <v/>
      </c>
      <c r="H16" s="135" t="str">
        <f t="shared" si="1"/>
        <v/>
      </c>
      <c r="I16" s="135" t="str">
        <f t="shared" si="1"/>
        <v/>
      </c>
      <c r="J16" s="135" t="str">
        <f t="shared" si="1"/>
        <v/>
      </c>
      <c r="K16" s="135" t="str">
        <f t="shared" si="1"/>
        <v/>
      </c>
      <c r="L16" s="135" t="str">
        <f t="shared" si="1"/>
        <v/>
      </c>
      <c r="M16" s="135" t="str">
        <f t="shared" si="1"/>
        <v/>
      </c>
      <c r="N16" s="135">
        <f t="shared" si="1"/>
        <v>0</v>
      </c>
      <c r="O16" s="135">
        <f t="shared" si="1"/>
        <v>0</v>
      </c>
      <c r="P16" s="135">
        <f t="shared" si="1"/>
        <v>0</v>
      </c>
      <c r="Q16" s="135">
        <f t="shared" si="1"/>
        <v>0</v>
      </c>
      <c r="R16" s="135">
        <f t="shared" si="1"/>
        <v>0</v>
      </c>
      <c r="S16" s="135">
        <f t="shared" si="1"/>
        <v>0</v>
      </c>
      <c r="T16" s="135">
        <f t="shared" si="1"/>
        <v>0</v>
      </c>
      <c r="U16" s="135">
        <f t="shared" si="1"/>
        <v>0</v>
      </c>
      <c r="V16" s="135">
        <f t="shared" si="1"/>
        <v>0</v>
      </c>
      <c r="W16" s="135">
        <f t="shared" si="1"/>
        <v>0</v>
      </c>
      <c r="X16" s="135">
        <f t="shared" si="1"/>
        <v>0</v>
      </c>
      <c r="Y16" s="135">
        <f t="shared" si="1"/>
        <v>0</v>
      </c>
      <c r="Z16" s="136" t="str">
        <f t="shared" si="1"/>
        <v/>
      </c>
      <c r="AA16" s="90">
        <f t="shared" si="0"/>
        <v>0</v>
      </c>
    </row>
    <row r="17" spans="1:27" ht="18" customHeight="1" thickBot="1" x14ac:dyDescent="0.25">
      <c r="A17" s="101"/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</row>
    <row r="18" spans="1:27" ht="30" customHeight="1" thickBot="1" x14ac:dyDescent="0.25">
      <c r="A18" s="69" t="s">
        <v>46</v>
      </c>
      <c r="B18" s="91">
        <v>1</v>
      </c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3"/>
    </row>
    <row r="19" spans="1:27" ht="24.95" customHeight="1" x14ac:dyDescent="0.2">
      <c r="A19" s="70" t="s">
        <v>40</v>
      </c>
      <c r="B19" s="123"/>
      <c r="C19" s="124"/>
      <c r="D19" s="124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5"/>
      <c r="Z19" s="126"/>
      <c r="AA19" s="127">
        <f t="shared" ref="AA19:AA24" si="2">SUM(B19:Z19)</f>
        <v>0</v>
      </c>
    </row>
    <row r="20" spans="1:27" ht="24.95" customHeight="1" x14ac:dyDescent="0.2">
      <c r="A20" s="97" t="s">
        <v>41</v>
      </c>
      <c r="B20" s="128"/>
      <c r="C20" s="129"/>
      <c r="D20" s="129"/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29"/>
      <c r="W20" s="129"/>
      <c r="X20" s="129"/>
      <c r="Y20" s="130"/>
      <c r="Z20" s="131"/>
      <c r="AA20" s="132">
        <f t="shared" si="2"/>
        <v>0</v>
      </c>
    </row>
    <row r="21" spans="1:27" ht="24.95" customHeight="1" x14ac:dyDescent="0.2">
      <c r="A21" s="97" t="s">
        <v>42</v>
      </c>
      <c r="B21" s="128"/>
      <c r="C21" s="129"/>
      <c r="D21" s="129"/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29"/>
      <c r="W21" s="129"/>
      <c r="X21" s="129"/>
      <c r="Y21" s="130"/>
      <c r="Z21" s="131"/>
      <c r="AA21" s="132">
        <f t="shared" si="2"/>
        <v>0</v>
      </c>
    </row>
    <row r="22" spans="1:27" ht="24.95" customHeight="1" x14ac:dyDescent="0.2">
      <c r="A22" s="97" t="s">
        <v>43</v>
      </c>
      <c r="B22" s="128"/>
      <c r="C22" s="133"/>
      <c r="D22" s="133"/>
      <c r="E22" s="133"/>
      <c r="F22" s="133"/>
      <c r="G22" s="133"/>
      <c r="H22" s="133"/>
      <c r="I22" s="133"/>
      <c r="J22" s="133"/>
      <c r="K22" s="133"/>
      <c r="L22" s="133"/>
      <c r="M22" s="133"/>
      <c r="N22" s="133"/>
      <c r="O22" s="133"/>
      <c r="P22" s="133"/>
      <c r="Q22" s="133"/>
      <c r="R22" s="133"/>
      <c r="S22" s="133"/>
      <c r="T22" s="133"/>
      <c r="U22" s="133"/>
      <c r="V22" s="133"/>
      <c r="W22" s="133"/>
      <c r="X22" s="133"/>
      <c r="Y22" s="133"/>
      <c r="Z22" s="131"/>
      <c r="AA22" s="132">
        <f t="shared" si="2"/>
        <v>0</v>
      </c>
    </row>
    <row r="23" spans="1:27" ht="24.95" customHeight="1" x14ac:dyDescent="0.2">
      <c r="A23" s="97" t="s">
        <v>44</v>
      </c>
      <c r="B23" s="128"/>
      <c r="C23" s="133"/>
      <c r="D23" s="133"/>
      <c r="E23" s="133"/>
      <c r="F23" s="133"/>
      <c r="G23" s="133"/>
      <c r="H23" s="133"/>
      <c r="I23" s="133"/>
      <c r="J23" s="133"/>
      <c r="K23" s="133"/>
      <c r="L23" s="133"/>
      <c r="M23" s="133"/>
      <c r="N23" s="133"/>
      <c r="O23" s="133"/>
      <c r="P23" s="133"/>
      <c r="Q23" s="133"/>
      <c r="R23" s="133"/>
      <c r="S23" s="133"/>
      <c r="T23" s="133"/>
      <c r="U23" s="133"/>
      <c r="V23" s="133"/>
      <c r="W23" s="133"/>
      <c r="X23" s="133"/>
      <c r="Y23" s="133">
        <v>28.5</v>
      </c>
      <c r="Z23" s="131"/>
      <c r="AA23" s="132">
        <f t="shared" si="2"/>
        <v>28.5</v>
      </c>
    </row>
    <row r="24" spans="1:27" ht="30" customHeight="1" thickBot="1" x14ac:dyDescent="0.25">
      <c r="A24" s="86" t="s">
        <v>48</v>
      </c>
      <c r="B24" s="134" t="str">
        <f t="shared" ref="B24:Z24" si="3">IF(LEN(B$2)&gt;0,SUM(B19:B23),"")</f>
        <v/>
      </c>
      <c r="C24" s="135" t="str">
        <f t="shared" si="3"/>
        <v/>
      </c>
      <c r="D24" s="135" t="str">
        <f t="shared" si="3"/>
        <v/>
      </c>
      <c r="E24" s="135" t="str">
        <f t="shared" si="3"/>
        <v/>
      </c>
      <c r="F24" s="135" t="str">
        <f t="shared" si="3"/>
        <v/>
      </c>
      <c r="G24" s="135" t="str">
        <f t="shared" si="3"/>
        <v/>
      </c>
      <c r="H24" s="135" t="str">
        <f t="shared" si="3"/>
        <v/>
      </c>
      <c r="I24" s="135" t="str">
        <f t="shared" si="3"/>
        <v/>
      </c>
      <c r="J24" s="135" t="str">
        <f t="shared" si="3"/>
        <v/>
      </c>
      <c r="K24" s="135" t="str">
        <f t="shared" si="3"/>
        <v/>
      </c>
      <c r="L24" s="135" t="str">
        <f t="shared" si="3"/>
        <v/>
      </c>
      <c r="M24" s="135" t="str">
        <f t="shared" si="3"/>
        <v/>
      </c>
      <c r="N24" s="135">
        <f t="shared" si="3"/>
        <v>0</v>
      </c>
      <c r="O24" s="135">
        <f t="shared" si="3"/>
        <v>0</v>
      </c>
      <c r="P24" s="135">
        <f t="shared" si="3"/>
        <v>0</v>
      </c>
      <c r="Q24" s="135">
        <f t="shared" si="3"/>
        <v>0</v>
      </c>
      <c r="R24" s="135">
        <f t="shared" si="3"/>
        <v>0</v>
      </c>
      <c r="S24" s="135">
        <f t="shared" si="3"/>
        <v>0</v>
      </c>
      <c r="T24" s="135">
        <f t="shared" si="3"/>
        <v>0</v>
      </c>
      <c r="U24" s="135">
        <f t="shared" si="3"/>
        <v>0</v>
      </c>
      <c r="V24" s="135">
        <f t="shared" si="3"/>
        <v>0</v>
      </c>
      <c r="W24" s="135">
        <f t="shared" si="3"/>
        <v>0</v>
      </c>
      <c r="X24" s="135">
        <f t="shared" si="3"/>
        <v>0</v>
      </c>
      <c r="Y24" s="135">
        <f t="shared" si="3"/>
        <v>28.5</v>
      </c>
      <c r="Z24" s="136" t="str">
        <f t="shared" si="3"/>
        <v/>
      </c>
      <c r="AA24" s="90">
        <f t="shared" si="2"/>
        <v>28.5</v>
      </c>
    </row>
    <row r="25" spans="1:27" ht="15.95" customHeight="1" x14ac:dyDescent="0.2"/>
    <row r="28" spans="1:27" x14ac:dyDescent="0.2">
      <c r="B28" s="137"/>
      <c r="C28" s="137"/>
      <c r="D28" s="137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AA28" s="138"/>
    </row>
    <row r="31" spans="1:27" x14ac:dyDescent="0.2">
      <c r="J31" s="139"/>
    </row>
  </sheetData>
  <mergeCells count="6">
    <mergeCell ref="V1:AA1"/>
    <mergeCell ref="B3:AA3"/>
    <mergeCell ref="B6:AA6"/>
    <mergeCell ref="B9:AA9"/>
    <mergeCell ref="B10:AA10"/>
    <mergeCell ref="B18:AA18"/>
  </mergeCells>
  <printOptions horizontalCentered="1"/>
  <pageMargins left="0.15748031496062992" right="0.19685039370078741" top="0.39370078740157483" bottom="0.43307086614173229" header="0.19685039370078741" footer="0.19685039370078741"/>
  <pageSetup scale="42" orientation="landscape" horizontalDpi="300" verticalDpi="300" r:id="rId1"/>
  <headerFooter>
    <oddHeader>&amp;L&amp;A</oddHeader>
    <oddFooter>&amp;R&amp;D,&amp;T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3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57</vt:i4>
      </vt:variant>
    </vt:vector>
  </HeadingPairs>
  <TitlesOfParts>
    <vt:vector size="61" baseType="lpstr">
      <vt:lpstr>SPOT_Summary (SELL)</vt:lpstr>
      <vt:lpstr>SPOT_Summary (BUY)</vt:lpstr>
      <vt:lpstr>MKT_Coupling</vt:lpstr>
      <vt:lpstr>Summary_Chart</vt:lpstr>
      <vt:lpstr>BRD_EXP_NAMES_DAM_CPL</vt:lpstr>
      <vt:lpstr>BRD_EXP_NAMES_SUM_BUY</vt:lpstr>
      <vt:lpstr>BRD_EXP_NAMES_SUM_BUY_CPL</vt:lpstr>
      <vt:lpstr>BRD_EXP_VALUES_DAM_CPL</vt:lpstr>
      <vt:lpstr>BRD_EXP_VALUES_SUM_BUY</vt:lpstr>
      <vt:lpstr>BRD_EXP_VALUES_SUM_BUY_CPL</vt:lpstr>
      <vt:lpstr>BRD_IMP_NAMES_DAM_CPL</vt:lpstr>
      <vt:lpstr>BRD_IMP_NAMES_SUM_SELL</vt:lpstr>
      <vt:lpstr>BRD_IMP_NAMES_SUM_SELL_CPL</vt:lpstr>
      <vt:lpstr>BRD_IMP_VALUES_DAM_CPL</vt:lpstr>
      <vt:lpstr>BRD_IMP_VALUES_SUM_SELL</vt:lpstr>
      <vt:lpstr>BRD_IMP_VALUES_SUM_SELL_CPL</vt:lpstr>
      <vt:lpstr>BUY_ORDERS_NAMES_SUM_BUY</vt:lpstr>
      <vt:lpstr>BUY_ORDERS_VALUES_SUM_BUY</vt:lpstr>
      <vt:lpstr>DAM_CPL_PUB_TIME</vt:lpstr>
      <vt:lpstr>DEMAND_NAMES_SUM_BUY</vt:lpstr>
      <vt:lpstr>DEMAND_NAMES_SUM_SELL</vt:lpstr>
      <vt:lpstr>DEMAND_VALUES_SUM_BUY</vt:lpstr>
      <vt:lpstr>DEMAND_VALUES_SUM_SELL</vt:lpstr>
      <vt:lpstr>GR_MAINLAND_MCP_DAM_CPL</vt:lpstr>
      <vt:lpstr>GR_MAINLAND_MCP_SUM_BUY</vt:lpstr>
      <vt:lpstr>GR_MAINLAND_MCP_SUM_SELL</vt:lpstr>
      <vt:lpstr>MKT_DAM_COUPLING_DELIVERY_DAY</vt:lpstr>
      <vt:lpstr>MKT_DAM_COUPLING_TITLE</vt:lpstr>
      <vt:lpstr>MKT_SUM_BUY_DELIVERY_DAY</vt:lpstr>
      <vt:lpstr>MKT_SUM_BUY_TITLE</vt:lpstr>
      <vt:lpstr>MKT_SUM_SELL_DELIVERY_DAY</vt:lpstr>
      <vt:lpstr>MKT_SUM_SELL_TITLE</vt:lpstr>
      <vt:lpstr>MTUs_MKT_DAM_COUPLING</vt:lpstr>
      <vt:lpstr>MTUs_MKT_SUM_BUY</vt:lpstr>
      <vt:lpstr>MTUs_MKT_SUM_SELL</vt:lpstr>
      <vt:lpstr>NET_POSITION_GR_MAINLAND_DAM_CPL</vt:lpstr>
      <vt:lpstr>MKT_Coupling!Print_Area</vt:lpstr>
      <vt:lpstr>'SPOT_Summary (SELL)'!Print_Area</vt:lpstr>
      <vt:lpstr>SELL_ORDERS_NAMES_SUM_SELL</vt:lpstr>
      <vt:lpstr>SELL_ORDERS_VALUES_SUM_SELL</vt:lpstr>
      <vt:lpstr>TOT_DEMAND_GR_MAINLAND_SUM_BUY</vt:lpstr>
      <vt:lpstr>TOT_SUM_BUY_PUB_TIME</vt:lpstr>
      <vt:lpstr>TOT_SUM_SELL_PUB_TIME</vt:lpstr>
      <vt:lpstr>TOT_SUPPLY_GR_MAINLAND_SUM_SELL</vt:lpstr>
      <vt:lpstr>UNITS_CRT_VALUES_SUM_BUY</vt:lpstr>
      <vt:lpstr>UNITS_CRT_VALUES_SUM_SELL</vt:lpstr>
      <vt:lpstr>UNITS_CRTRES_VALUES_SUM_BUY</vt:lpstr>
      <vt:lpstr>UNITS_CRTRES_VALUES_SUM_SELL</vt:lpstr>
      <vt:lpstr>UNITS_GAS_VALUES_SUM_BUY</vt:lpstr>
      <vt:lpstr>UNITS_GAS_VALUES_SUM_SELL</vt:lpstr>
      <vt:lpstr>UNITS_HDR_VALUES_SUM_BUY</vt:lpstr>
      <vt:lpstr>UNITS_HDR_VALUES_SUM_SELL</vt:lpstr>
      <vt:lpstr>UNITS_IMP_VALUES_SUM_SELL</vt:lpstr>
      <vt:lpstr>UNITS_LIG_VALUES_SUM_BUY</vt:lpstr>
      <vt:lpstr>UNITS_LIG_VALUES_SUM_SELL</vt:lpstr>
      <vt:lpstr>UNITS_NAMES_SUM_BUY</vt:lpstr>
      <vt:lpstr>UNITS_NAMES_SUM_SELL</vt:lpstr>
      <vt:lpstr>UNITS_RES_VALUES_SUM_BUY</vt:lpstr>
      <vt:lpstr>UNITS_RES_VALUES_SUM_SELL</vt:lpstr>
      <vt:lpstr>UNITS_VALUES_SUM_BUY</vt:lpstr>
      <vt:lpstr>UNITS_VALUES_SUM_SELL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MarketOperator2</dc:creator>
  <cp:lastModifiedBy>MarketOperator2</cp:lastModifiedBy>
  <dcterms:created xsi:type="dcterms:W3CDTF">2024-04-08T08:20:34Z</dcterms:created>
  <dcterms:modified xsi:type="dcterms:W3CDTF">2024-04-08T08:20:35Z</dcterms:modified>
</cp:coreProperties>
</file>