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TmpFiles\"/>
    </mc:Choice>
  </mc:AlternateContent>
  <bookViews>
    <workbookView xWindow="0" yWindow="0" windowWidth="28800" windowHeight="12330"/>
  </bookViews>
  <sheets>
    <sheet name="SPOT_Summary (SELL)" sheetId="4" r:id="rId1"/>
    <sheet name="SPOT_Summary (BUY)" sheetId="5" r:id="rId2"/>
    <sheet name="MKT_Coupling" sheetId="6" r:id="rId3"/>
    <sheet name="Summary_Chart" sheetId="7" r:id="rId4"/>
  </sheets>
  <definedNames>
    <definedName name="BRD_EXP_NAMES_DAM_CPL">MKT_Coupling!$A$19:$A$23</definedName>
    <definedName name="BRD_EXP_NAMES_SUM_BUY">'SPOT_Summary (BUY)'!$A$34:$A$38</definedName>
    <definedName name="BRD_EXP_NAMES_SUM_BUY_CPL">'SPOT_Summary (BUY)'!$A$42:$A$47</definedName>
    <definedName name="BRD_EXP_VALUES_DAM_CPL">MKT_Coupling!$B$19:$Z$23</definedName>
    <definedName name="BRD_EXP_VALUES_SUM_BUY">'SPOT_Summary (BUY)'!$B$34:$Z$38</definedName>
    <definedName name="BRD_EXP_VALUES_SUM_BUY_CPL">'SPOT_Summary (BUY)'!$B$42:$Z$47</definedName>
    <definedName name="BRD_IMP_NAMES_DAM_CPL">MKT_Coupling!$A$11:$A$15</definedName>
    <definedName name="BRD_IMP_NAMES_SUM_SELL">'SPOT_Summary (SELL)'!$A$34:$A$38</definedName>
    <definedName name="BRD_IMP_NAMES_SUM_SELL_CPL">'SPOT_Summary (SELL)'!$A$42:$A$47</definedName>
    <definedName name="BRD_IMP_VALUES_DAM_CPL">MKT_Coupling!$B$11:$Z$15</definedName>
    <definedName name="BRD_IMP_VALUES_SUM_SELL">'SPOT_Summary (SELL)'!$B$34:$Z$38</definedName>
    <definedName name="BRD_IMP_VALUES_SUM_SELL_CPL">'SPOT_Summary (SELL)'!$B$42:$Z$47</definedName>
    <definedName name="BUY_ORDERS_NAMES_SUM_BUY">'SPOT_Summary (BUY)'!$A$28:$A$30</definedName>
    <definedName name="BUY_ORDERS_VALUES_SUM_BUY">'SPOT_Summary (BUY)'!$B$28:$Z$30</definedName>
    <definedName name="DAM_CPL_PUB_TIME">MKT_Coupling!$V$1</definedName>
    <definedName name="DEMAND_NAMES_SUM_BUY">'SPOT_Summary (BUY)'!$A$19:$A$24</definedName>
    <definedName name="DEMAND_NAMES_SUM_SELL">'SPOT_Summary (SELL)'!$A$19:$A$24</definedName>
    <definedName name="DEMAND_VALUES_SUM_BUY">'SPOT_Summary (BUY)'!$B$19:$Z$24</definedName>
    <definedName name="DEMAND_VALUES_SUM_SELL">'SPOT_Summary (SELL)'!$B$19:$Z$24</definedName>
    <definedName name="GR_MAINLAND_MCP_DAM_CPL">MKT_Coupling!$B$7:$Z$7</definedName>
    <definedName name="GR_MAINLAND_MCP_SUM_BUY">'SPOT_Summary (BUY)'!$B$7:$Z$7</definedName>
    <definedName name="GR_MAINLAND_MCP_SUM_SELL">'SPOT_Summary (SELL)'!$B$7:$Z$7</definedName>
    <definedName name="MKT_DAM_COUPLING_DELIVERY_DAY">MKT_Coupling!$A$2</definedName>
    <definedName name="MKT_DAM_COUPLING_TITLE">MKT_Coupling!$A$1</definedName>
    <definedName name="MKT_SUM_BUY_DELIVERY_DAY">'SPOT_Summary (BUY)'!$A$2</definedName>
    <definedName name="MKT_SUM_BUY_TITLE">'SPOT_Summary (BUY)'!$A$1</definedName>
    <definedName name="MKT_SUM_SELL_DELIVERY_DAY">'SPOT_Summary (SELL)'!$A$2</definedName>
    <definedName name="MKT_SUM_SELL_TITLE">'SPOT_Summary (SELL)'!$A$1</definedName>
    <definedName name="MTUs_MKT_DAM_COUPLING">MKT_Coupling!$B$2:$Z$2</definedName>
    <definedName name="MTUs_MKT_SUM_BUY">'SPOT_Summary (BUY)'!$B$2:$Z$2</definedName>
    <definedName name="MTUs_MKT_SUM_SELL">'SPOT_Summary (SELL)'!$B$2:$Z$2</definedName>
    <definedName name="NET_POSITION_GR_MAINLAND_DAM_CPL">MKT_Coupling!$B$4:$Z$4</definedName>
    <definedName name="_xlnm.Print_Area" localSheetId="2">MKT_Coupling!$A$1:$AA$24</definedName>
    <definedName name="_xlnm.Print_Area" localSheetId="0">'SPOT_Summary (SELL)'!$A$1:$AA$39</definedName>
    <definedName name="SELL_ORDERS_NAMES_SUM_SELL">'SPOT_Summary (SELL)'!$A$28:$A$30</definedName>
    <definedName name="SELL_ORDERS_VALUES_SUM_SELL">'SPOT_Summary (SELL)'!$B$28:$Z$30</definedName>
    <definedName name="TOT_DEMAND_GR_MAINLAND_SUM_BUY">'SPOT_Summary (BUY)'!$B$4:$Z$4</definedName>
    <definedName name="TOT_SUM_BUY_PUB_TIME">'SPOT_Summary (BUY)'!$V$1</definedName>
    <definedName name="TOT_SUM_SELL_PUB_TIME">'SPOT_Summary (SELL)'!$V$1</definedName>
    <definedName name="TOT_SUPPLY_GR_MAINLAND_SUM_SELL">'SPOT_Summary (SELL)'!$B$4:$Z$4</definedName>
    <definedName name="UNITS_CRT_VALUES_SUM_BUY">'SPOT_Summary (BUY)'!$B$11:$Z$11</definedName>
    <definedName name="UNITS_CRT_VALUES_SUM_SELL">'SPOT_Summary (SELL)'!$B$11:$Z$11</definedName>
    <definedName name="UNITS_CRTRES_VALUES_SUM_BUY">'SPOT_Summary (BUY)'!$B$15:$Z$15</definedName>
    <definedName name="UNITS_CRTRES_VALUES_SUM_SELL">'SPOT_Summary (SELL)'!$B$15:$Z$15</definedName>
    <definedName name="UNITS_GAS_VALUES_SUM_BUY">'SPOT_Summary (BUY)'!$B$12:$Z$12</definedName>
    <definedName name="UNITS_GAS_VALUES_SUM_SELL">'SPOT_Summary (SELL)'!$B$12:$Z$12</definedName>
    <definedName name="UNITS_HDR_VALUES_SUM_BUY">'SPOT_Summary (BUY)'!$B$13:$Z$13</definedName>
    <definedName name="UNITS_HDR_VALUES_SUM_SELL">'SPOT_Summary (SELL)'!$B$13:$Z$13</definedName>
    <definedName name="UNITS_IMP_VALUES_SUM_SELL">'SPOT_Summary (SELL)'!$B$39:$Z$39</definedName>
    <definedName name="UNITS_LIG_VALUES_SUM_BUY">'SPOT_Summary (BUY)'!$B$10:$Z$10</definedName>
    <definedName name="UNITS_LIG_VALUES_SUM_SELL">'SPOT_Summary (SELL)'!$B$10:$Z$10</definedName>
    <definedName name="UNITS_NAMES_SUM_BUY">'SPOT_Summary (BUY)'!$A$10:$A$15</definedName>
    <definedName name="UNITS_NAMES_SUM_SELL">'SPOT_Summary (SELL)'!$A$10:$A$15</definedName>
    <definedName name="UNITS_RES_VALUES_SUM_BUY">'SPOT_Summary (BUY)'!$B$14:$Z$14</definedName>
    <definedName name="UNITS_RES_VALUES_SUM_SELL">'SPOT_Summary (SELL)'!$B$14:$Z$14</definedName>
    <definedName name="UNITS_VALUES_SUM_BUY">'SPOT_Summary (BUY)'!$B$10:$Z$15</definedName>
    <definedName name="UNITS_VALUES_SUM_SELL">'SPOT_Summary (SELL)'!$B$10:$Z$15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6" l="1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A24" i="6" s="1"/>
  <c r="AA23" i="6"/>
  <c r="AA22" i="6"/>
  <c r="AA21" i="6"/>
  <c r="AA20" i="6"/>
  <c r="AA19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A16" i="6" s="1"/>
  <c r="AA15" i="6"/>
  <c r="AA14" i="6"/>
  <c r="AA13" i="6"/>
  <c r="AA12" i="6"/>
  <c r="AA11" i="6"/>
  <c r="AA7" i="6"/>
  <c r="AA4" i="6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A48" i="5" s="1"/>
  <c r="AA47" i="5"/>
  <c r="AA46" i="5"/>
  <c r="AA45" i="5"/>
  <c r="AA44" i="5"/>
  <c r="AA43" i="5"/>
  <c r="AA42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A39" i="5" s="1"/>
  <c r="AA38" i="5"/>
  <c r="AA37" i="5"/>
  <c r="AA36" i="5"/>
  <c r="AA35" i="5"/>
  <c r="AA34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A30" i="5"/>
  <c r="AA29" i="5"/>
  <c r="AA28" i="5"/>
  <c r="AA31" i="5" s="1"/>
  <c r="Z25" i="5"/>
  <c r="Z51" i="5" s="1"/>
  <c r="Y25" i="5"/>
  <c r="Y51" i="5" s="1"/>
  <c r="X25" i="5"/>
  <c r="X51" i="5" s="1"/>
  <c r="W25" i="5"/>
  <c r="W51" i="5" s="1"/>
  <c r="V25" i="5"/>
  <c r="V51" i="5" s="1"/>
  <c r="U25" i="5"/>
  <c r="U51" i="5" s="1"/>
  <c r="T25" i="5"/>
  <c r="T51" i="5" s="1"/>
  <c r="S25" i="5"/>
  <c r="S51" i="5" s="1"/>
  <c r="R25" i="5"/>
  <c r="R51" i="5" s="1"/>
  <c r="Q25" i="5"/>
  <c r="Q51" i="5" s="1"/>
  <c r="P25" i="5"/>
  <c r="P51" i="5" s="1"/>
  <c r="O25" i="5"/>
  <c r="O51" i="5" s="1"/>
  <c r="N25" i="5"/>
  <c r="N51" i="5" s="1"/>
  <c r="M25" i="5"/>
  <c r="M51" i="5" s="1"/>
  <c r="L25" i="5"/>
  <c r="L51" i="5" s="1"/>
  <c r="K25" i="5"/>
  <c r="K51" i="5" s="1"/>
  <c r="J25" i="5"/>
  <c r="J51" i="5" s="1"/>
  <c r="I25" i="5"/>
  <c r="I51" i="5" s="1"/>
  <c r="H25" i="5"/>
  <c r="H51" i="5" s="1"/>
  <c r="G25" i="5"/>
  <c r="G51" i="5" s="1"/>
  <c r="F25" i="5"/>
  <c r="F51" i="5" s="1"/>
  <c r="E25" i="5"/>
  <c r="E51" i="5" s="1"/>
  <c r="D25" i="5"/>
  <c r="D51" i="5" s="1"/>
  <c r="C25" i="5"/>
  <c r="C51" i="5" s="1"/>
  <c r="B25" i="5"/>
  <c r="B51" i="5" s="1"/>
  <c r="AA51" i="5" s="1"/>
  <c r="AA24" i="5"/>
  <c r="AA23" i="5"/>
  <c r="AA22" i="5"/>
  <c r="AA21" i="5"/>
  <c r="AA20" i="5"/>
  <c r="AA19" i="5"/>
  <c r="AA25" i="5" s="1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A15" i="5"/>
  <c r="AA14" i="5"/>
  <c r="AA13" i="5"/>
  <c r="AA12" i="5"/>
  <c r="AA11" i="5"/>
  <c r="AA10" i="5"/>
  <c r="AA16" i="5" s="1"/>
  <c r="AA7" i="5"/>
  <c r="AA4" i="5"/>
  <c r="Z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A48" i="4" s="1"/>
  <c r="AA47" i="4"/>
  <c r="AA46" i="4"/>
  <c r="AA45" i="4"/>
  <c r="AA44" i="4"/>
  <c r="AA43" i="4"/>
  <c r="AA42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A39" i="4" s="1"/>
  <c r="AA38" i="4"/>
  <c r="AA37" i="4"/>
  <c r="AA36" i="4"/>
  <c r="AA35" i="4"/>
  <c r="AA34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A30" i="4"/>
  <c r="AA29" i="4"/>
  <c r="AA28" i="4"/>
  <c r="AA31" i="4" s="1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A24" i="4"/>
  <c r="AA23" i="4"/>
  <c r="AA22" i="4"/>
  <c r="AA21" i="4"/>
  <c r="AA20" i="4"/>
  <c r="AA25" i="4" s="1"/>
  <c r="AA19" i="4"/>
  <c r="Z16" i="4"/>
  <c r="Y16" i="4"/>
  <c r="Y51" i="4" s="1"/>
  <c r="X16" i="4"/>
  <c r="X51" i="4" s="1"/>
  <c r="W16" i="4"/>
  <c r="W51" i="4" s="1"/>
  <c r="V16" i="4"/>
  <c r="V51" i="4" s="1"/>
  <c r="U16" i="4"/>
  <c r="U51" i="4" s="1"/>
  <c r="T16" i="4"/>
  <c r="T51" i="4" s="1"/>
  <c r="S16" i="4"/>
  <c r="S51" i="4" s="1"/>
  <c r="R16" i="4"/>
  <c r="R51" i="4" s="1"/>
  <c r="Q16" i="4"/>
  <c r="Q51" i="4" s="1"/>
  <c r="P16" i="4"/>
  <c r="P51" i="4" s="1"/>
  <c r="O16" i="4"/>
  <c r="O51" i="4" s="1"/>
  <c r="N16" i="4"/>
  <c r="N51" i="4" s="1"/>
  <c r="M16" i="4"/>
  <c r="M51" i="4" s="1"/>
  <c r="L16" i="4"/>
  <c r="L51" i="4" s="1"/>
  <c r="K16" i="4"/>
  <c r="K51" i="4" s="1"/>
  <c r="J16" i="4"/>
  <c r="J51" i="4" s="1"/>
  <c r="I16" i="4"/>
  <c r="I51" i="4" s="1"/>
  <c r="H16" i="4"/>
  <c r="H51" i="4" s="1"/>
  <c r="G16" i="4"/>
  <c r="G51" i="4" s="1"/>
  <c r="F16" i="4"/>
  <c r="F51" i="4" s="1"/>
  <c r="E16" i="4"/>
  <c r="E51" i="4" s="1"/>
  <c r="D16" i="4"/>
  <c r="D51" i="4" s="1"/>
  <c r="C16" i="4"/>
  <c r="C51" i="4" s="1"/>
  <c r="B16" i="4"/>
  <c r="B51" i="4" s="1"/>
  <c r="AA51" i="4" s="1"/>
  <c r="AA15" i="4"/>
  <c r="AA14" i="4"/>
  <c r="AA13" i="4"/>
  <c r="AA12" i="4"/>
  <c r="AA11" i="4"/>
  <c r="AA16" i="4" s="1"/>
  <c r="AA10" i="4"/>
  <c r="AA7" i="4"/>
  <c r="AA4" i="4"/>
</calcChain>
</file>

<file path=xl/sharedStrings.xml><?xml version="1.0" encoding="utf-8"?>
<sst xmlns="http://schemas.openxmlformats.org/spreadsheetml/2006/main" count="117" uniqueCount="53">
  <si>
    <t>Publication on: 13/04/2024 23:30:00</t>
  </si>
  <si>
    <t>TOTAL</t>
  </si>
  <si>
    <t>Total SELL Trades</t>
  </si>
  <si>
    <t>Greece Mainland</t>
  </si>
  <si>
    <t>Market Clearing Price</t>
  </si>
  <si>
    <t>PRODUCTION TECHNOLOGY / MTU</t>
  </si>
  <si>
    <t>LIGNITE</t>
  </si>
  <si>
    <t>CRETE CONVENTIONAL</t>
  </si>
  <si>
    <t>GAS</t>
  </si>
  <si>
    <t>HYDRO</t>
  </si>
  <si>
    <t>RENEWABLES</t>
  </si>
  <si>
    <t>CRETE RENEWABLES</t>
  </si>
  <si>
    <t>PRODUCTION</t>
  </si>
  <si>
    <t>DEMAND / MTU</t>
  </si>
  <si>
    <t>HV LOAD</t>
  </si>
  <si>
    <t>MV LOAD</t>
  </si>
  <si>
    <t>LV LOAD</t>
  </si>
  <si>
    <t>PUMP</t>
  </si>
  <si>
    <t>SYSTEM LOSSES</t>
  </si>
  <si>
    <t>CRETE LOAD</t>
  </si>
  <si>
    <t>DEMAND</t>
  </si>
  <si>
    <t>SELL TRADES Price Type /  MTU</t>
  </si>
  <si>
    <t>Priority Price-Taking</t>
  </si>
  <si>
    <t>Hybrid</t>
  </si>
  <si>
    <t>Block</t>
  </si>
  <si>
    <t>SELL</t>
  </si>
  <si>
    <t>BORDER IMPORTS</t>
  </si>
  <si>
    <t>AL-GR</t>
  </si>
  <si>
    <t>MK-GR</t>
  </si>
  <si>
    <t>BG-GR</t>
  </si>
  <si>
    <t>TR-GR</t>
  </si>
  <si>
    <t>IT-GR</t>
  </si>
  <si>
    <t xml:space="preserve"> IMPORTS</t>
  </si>
  <si>
    <t>BORDER IMPORTS (IMPLICIT)</t>
  </si>
  <si>
    <t>CR-GR</t>
  </si>
  <si>
    <t xml:space="preserve"> IMPORTS (IMPLICIT)</t>
  </si>
  <si>
    <t>Total BUY Trades</t>
  </si>
  <si>
    <t>BUY TRADES Price Type /  MTU</t>
  </si>
  <si>
    <t>BUY</t>
  </si>
  <si>
    <t>BORDER EXPORTS</t>
  </si>
  <si>
    <t>GR-AL</t>
  </si>
  <si>
    <t>GR-MK</t>
  </si>
  <si>
    <t>GR-BG</t>
  </si>
  <si>
    <t>GR-TR</t>
  </si>
  <si>
    <t>GR-IT</t>
  </si>
  <si>
    <t>EXPORTS</t>
  </si>
  <si>
    <t>BORDER EXPORTS (IMPLICIT)</t>
  </si>
  <si>
    <t>GR-CR</t>
  </si>
  <si>
    <t>EXPORTS (IMPLICIT)</t>
  </si>
  <si>
    <t>BIDDING ZONE NET POSITION</t>
  </si>
  <si>
    <t>IMPORTS (IMPLICIT)</t>
  </si>
  <si>
    <t>Complementary Regional Intraday '2' Market</t>
  </si>
  <si>
    <t>Complementary Regional Intraday '2' Market Coupling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</si>
</sst>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 shrinkToFi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2" borderId="3" xfId="1" applyNumberFormat="1" applyFont="1" applyFill="1" applyBorder="1" applyAlignment="1" applyProtection="1">
      <alignment horizontal="center" vertical="center"/>
      <protection hidden="1"/>
    </xf>
    <xf numFmtId="165" fontId="7" fillId="2" borderId="4" xfId="1" applyNumberFormat="1" applyFont="1" applyFill="1" applyBorder="1" applyAlignment="1" applyProtection="1">
      <alignment horizontal="center" vertical="center"/>
      <protection hidden="1"/>
    </xf>
    <xf numFmtId="165" fontId="7" fillId="2" borderId="5" xfId="1" applyNumberFormat="1" applyFont="1" applyFill="1" applyBorder="1" applyAlignment="1" applyProtection="1">
      <alignment horizontal="center" vertical="center"/>
      <protection hidden="1"/>
    </xf>
    <xf numFmtId="165" fontId="7" fillId="2" borderId="6" xfId="1" applyNumberFormat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8" xfId="1" applyFont="1" applyBorder="1" applyAlignment="1" applyProtection="1">
      <alignment horizontal="right" vertical="center" shrinkToFit="1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2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2" fontId="10" fillId="0" borderId="15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6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20" xfId="1" applyNumberFormat="1" applyFont="1" applyBorder="1" applyAlignment="1" applyProtection="1">
      <alignment horizontal="right" vertical="center" shrinkToFit="1"/>
      <protection locked="0" hidden="1"/>
    </xf>
    <xf numFmtId="0" fontId="10" fillId="0" borderId="21" xfId="1" applyFont="1" applyBorder="1" applyAlignment="1" applyProtection="1">
      <alignment horizontal="right" vertical="center" shrinkToFit="1"/>
      <protection hidden="1"/>
    </xf>
    <xf numFmtId="0" fontId="7" fillId="4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1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1" fillId="0" borderId="22" xfId="1" applyFont="1" applyBorder="1" applyAlignment="1" applyProtection="1">
      <alignment horizontal="left" vertical="center" indent="1" shrinkToFit="1"/>
      <protection hidden="1"/>
    </xf>
    <xf numFmtId="0" fontId="9" fillId="0" borderId="23" xfId="1" applyFont="1" applyBorder="1" applyAlignment="1" applyProtection="1">
      <alignment horizontal="right" vertical="center" shrinkToFit="1"/>
      <protection hidden="1"/>
    </xf>
    <xf numFmtId="0" fontId="9" fillId="0" borderId="24" xfId="1" applyFont="1" applyBorder="1" applyAlignment="1" applyProtection="1">
      <alignment horizontal="right" vertical="center" shrinkToFit="1"/>
      <protection hidden="1"/>
    </xf>
    <xf numFmtId="0" fontId="9" fillId="0" borderId="25" xfId="1" applyFont="1" applyBorder="1" applyAlignment="1" applyProtection="1">
      <alignment horizontal="right" vertical="center" shrinkToFit="1"/>
      <protection hidden="1"/>
    </xf>
    <xf numFmtId="166" fontId="9" fillId="0" borderId="22" xfId="1" applyNumberFormat="1" applyFont="1" applyBorder="1" applyAlignment="1" applyProtection="1">
      <alignment horizontal="right" vertical="center" shrinkToFit="1"/>
      <protection hidden="1"/>
    </xf>
    <xf numFmtId="0" fontId="11" fillId="0" borderId="26" xfId="1" applyFont="1" applyBorder="1" applyAlignment="1" applyProtection="1">
      <alignment horizontal="left" vertical="center" indent="1" shrinkToFit="1"/>
      <protection hidden="1"/>
    </xf>
    <xf numFmtId="0" fontId="9" fillId="0" borderId="27" xfId="1" applyFont="1" applyBorder="1" applyAlignment="1" applyProtection="1">
      <alignment horizontal="right" vertical="center" shrinkToFit="1"/>
      <protection hidden="1"/>
    </xf>
    <xf numFmtId="0" fontId="9" fillId="0" borderId="28" xfId="1" applyFont="1" applyBorder="1" applyAlignment="1" applyProtection="1">
      <alignment horizontal="right" vertical="center" shrinkToFit="1"/>
      <protection hidden="1"/>
    </xf>
    <xf numFmtId="0" fontId="9" fillId="0" borderId="29" xfId="1" applyFont="1" applyBorder="1" applyAlignment="1" applyProtection="1">
      <alignment horizontal="right" vertical="center" shrinkToFit="1"/>
      <protection hidden="1"/>
    </xf>
    <xf numFmtId="166" fontId="9" fillId="0" borderId="26" xfId="1" applyNumberFormat="1" applyFont="1" applyBorder="1" applyAlignment="1" applyProtection="1">
      <alignment horizontal="right" vertical="center" shrinkToFit="1"/>
      <protection hidden="1"/>
    </xf>
    <xf numFmtId="0" fontId="11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30" xfId="1" applyFont="1" applyBorder="1" applyAlignment="1" applyProtection="1">
      <alignment horizontal="right" vertical="center" shrinkToFit="1"/>
      <protection hidden="1"/>
    </xf>
    <xf numFmtId="0" fontId="9" fillId="0" borderId="31" xfId="1" applyFont="1" applyBorder="1" applyAlignment="1" applyProtection="1">
      <alignment horizontal="right" vertical="center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7" fillId="3" borderId="21" xfId="1" applyFont="1" applyFill="1" applyBorder="1" applyAlignment="1" applyProtection="1">
      <alignment horizontal="left" vertical="center" indent="1" shrinkToFit="1"/>
      <protection hidden="1"/>
    </xf>
    <xf numFmtId="167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21" xfId="1" applyNumberFormat="1" applyFont="1" applyFill="1" applyBorder="1" applyAlignment="1" applyProtection="1">
      <alignment horizontal="right" vertical="center" shrinkToFit="1"/>
      <protection hidden="1"/>
    </xf>
    <xf numFmtId="0" fontId="12" fillId="0" borderId="32" xfId="1" applyFont="1" applyBorder="1" applyAlignment="1" applyProtection="1">
      <alignment horizontal="left" vertical="center" indent="1" shrinkToFit="1"/>
      <protection hidden="1"/>
    </xf>
    <xf numFmtId="166" fontId="13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2" xfId="1" applyFont="1" applyFill="1" applyBorder="1" applyAlignment="1" applyProtection="1">
      <alignment horizontal="left" vertical="center" indent="1"/>
      <protection hidden="1"/>
    </xf>
    <xf numFmtId="0" fontId="9" fillId="0" borderId="27" xfId="1" applyFont="1" applyBorder="1" applyAlignment="1">
      <alignment horizontal="right" vertical="center"/>
    </xf>
    <xf numFmtId="0" fontId="9" fillId="0" borderId="28" xfId="1" applyFont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166" fontId="9" fillId="5" borderId="26" xfId="1" applyNumberFormat="1" applyFont="1" applyFill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0" borderId="31" xfId="1" applyFont="1" applyBorder="1" applyAlignment="1">
      <alignment horizontal="right" vertical="center"/>
    </xf>
    <xf numFmtId="0" fontId="9" fillId="6" borderId="14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6" xfId="1" applyFont="1" applyBorder="1" applyAlignment="1" applyProtection="1">
      <alignment horizontal="left" vertical="center" indent="1"/>
      <protection hidden="1"/>
    </xf>
    <xf numFmtId="0" fontId="7" fillId="3" borderId="18" xfId="1" applyFont="1" applyFill="1" applyBorder="1" applyAlignment="1" applyProtection="1">
      <alignment horizontal="left" vertical="center" indent="1" shrinkToFit="1"/>
      <protection hidden="1"/>
    </xf>
    <xf numFmtId="167" fontId="8" fillId="3" borderId="33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4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8" xfId="1" applyNumberFormat="1" applyFont="1" applyFill="1" applyBorder="1" applyAlignment="1" applyProtection="1">
      <alignment horizontal="right" vertical="center" shrinkToFit="1"/>
      <protection hidden="1"/>
    </xf>
    <xf numFmtId="165" fontId="7" fillId="0" borderId="36" xfId="1" applyNumberFormat="1" applyFont="1" applyBorder="1" applyAlignment="1" applyProtection="1">
      <alignment horizontal="center" vertical="center"/>
      <protection hidden="1"/>
    </xf>
    <xf numFmtId="165" fontId="7" fillId="0" borderId="37" xfId="1" applyNumberFormat="1" applyFont="1" applyBorder="1" applyAlignment="1" applyProtection="1">
      <alignment horizontal="center" vertical="center"/>
      <protection hidden="1"/>
    </xf>
    <xf numFmtId="165" fontId="7" fillId="0" borderId="38" xfId="1" applyNumberFormat="1" applyFont="1" applyBorder="1" applyAlignment="1" applyProtection="1">
      <alignment horizontal="center" vertical="center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9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26" xfId="1" applyFont="1" applyFill="1" applyBorder="1" applyAlignment="1" applyProtection="1">
      <alignment horizontal="left" vertical="center" indent="1"/>
      <protection hidden="1"/>
    </xf>
    <xf numFmtId="0" fontId="9" fillId="5" borderId="27" xfId="1" applyFont="1" applyFill="1" applyBorder="1" applyAlignment="1">
      <alignment horizontal="right" vertical="center"/>
    </xf>
    <xf numFmtId="0" fontId="9" fillId="5" borderId="28" xfId="1" applyFont="1" applyFill="1" applyBorder="1" applyAlignment="1">
      <alignment horizontal="right" vertical="center"/>
    </xf>
    <xf numFmtId="0" fontId="9" fillId="5" borderId="29" xfId="1" applyFont="1" applyFill="1" applyBorder="1" applyAlignment="1">
      <alignment horizontal="right" vertical="center"/>
    </xf>
    <xf numFmtId="0" fontId="7" fillId="0" borderId="0" xfId="1" applyFont="1" applyAlignment="1" applyProtection="1">
      <alignment horizontal="left" vertical="center" indent="1" shrinkToFit="1"/>
      <protection hidden="1"/>
    </xf>
    <xf numFmtId="167" fontId="8" fillId="0" borderId="0" xfId="1" applyNumberFormat="1" applyFont="1" applyAlignment="1" applyProtection="1">
      <alignment horizontal="right" vertical="center" shrinkToFit="1"/>
      <protection hidden="1"/>
    </xf>
    <xf numFmtId="166" fontId="8" fillId="0" borderId="0" xfId="1" applyNumberFormat="1" applyFont="1" applyAlignment="1" applyProtection="1">
      <alignment horizontal="right" vertical="center" shrinkToFit="1"/>
      <protection hidden="1"/>
    </xf>
    <xf numFmtId="166" fontId="8" fillId="3" borderId="2" xfId="1" applyNumberFormat="1" applyFont="1" applyFill="1" applyBorder="1" applyAlignment="1" applyProtection="1">
      <alignment horizontal="right" vertical="center" shrinkToFit="1"/>
      <protection hidden="1"/>
    </xf>
    <xf numFmtId="165" fontId="7" fillId="4" borderId="3" xfId="1" applyNumberFormat="1" applyFont="1" applyFill="1" applyBorder="1" applyAlignment="1" applyProtection="1">
      <alignment horizontal="center" vertical="center"/>
      <protection hidden="1"/>
    </xf>
    <xf numFmtId="165" fontId="7" fillId="4" borderId="4" xfId="1" applyNumberFormat="1" applyFont="1" applyFill="1" applyBorder="1" applyAlignment="1" applyProtection="1">
      <alignment horizontal="center" vertical="center"/>
      <protection hidden="1"/>
    </xf>
    <xf numFmtId="165" fontId="7" fillId="4" borderId="5" xfId="1" applyNumberFormat="1" applyFont="1" applyFill="1" applyBorder="1" applyAlignment="1" applyProtection="1">
      <alignment horizontal="center" vertical="center"/>
      <protection hidden="1"/>
    </xf>
    <xf numFmtId="165" fontId="7" fillId="4" borderId="6" xfId="1" applyNumberFormat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right" vertical="center" indent="1"/>
    </xf>
    <xf numFmtId="166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8" xfId="1" applyFont="1" applyBorder="1" applyAlignment="1" applyProtection="1">
      <alignment horizontal="left" vertical="center" indent="1"/>
      <protection hidden="1"/>
    </xf>
    <xf numFmtId="0" fontId="8" fillId="0" borderId="7" xfId="1" applyFont="1" applyBorder="1" applyAlignment="1" applyProtection="1">
      <alignment horizontal="center" vertical="center" shrinkToFit="1"/>
      <protection locked="0" hidden="1"/>
    </xf>
    <xf numFmtId="0" fontId="8" fillId="0" borderId="8" xfId="1" applyFont="1" applyBorder="1" applyAlignment="1" applyProtection="1">
      <alignment horizontal="center" vertical="center" shrinkToFit="1"/>
      <protection locked="0" hidden="1"/>
    </xf>
    <xf numFmtId="0" fontId="8" fillId="0" borderId="9" xfId="1" applyFont="1" applyBorder="1" applyAlignment="1" applyProtection="1">
      <alignment horizontal="center" vertical="center" shrinkToFit="1"/>
      <protection locked="0" hidden="1"/>
    </xf>
    <xf numFmtId="4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4" fontId="9" fillId="0" borderId="15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6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7" xfId="1" applyNumberFormat="1" applyFont="1" applyBorder="1" applyAlignment="1" applyProtection="1">
      <alignment horizontal="right" vertical="center" shrinkToFit="1"/>
      <protection locked="0" hidden="1"/>
    </xf>
    <xf numFmtId="0" fontId="9" fillId="5" borderId="11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5" borderId="40" xfId="1" applyFont="1" applyFill="1" applyBorder="1" applyAlignment="1">
      <alignment vertical="center"/>
    </xf>
    <xf numFmtId="0" fontId="9" fillId="5" borderId="13" xfId="1" applyFont="1" applyFill="1" applyBorder="1" applyAlignment="1">
      <alignment vertical="center"/>
    </xf>
    <xf numFmtId="166" fontId="9" fillId="5" borderId="10" xfId="1" applyNumberFormat="1" applyFont="1" applyFill="1" applyBorder="1" applyAlignment="1">
      <alignment vertical="center"/>
    </xf>
    <xf numFmtId="0" fontId="9" fillId="5" borderId="27" xfId="1" applyFont="1" applyFill="1" applyBorder="1" applyAlignment="1">
      <alignment vertical="center"/>
    </xf>
    <xf numFmtId="0" fontId="9" fillId="5" borderId="28" xfId="1" applyFont="1" applyFill="1" applyBorder="1" applyAlignment="1">
      <alignment vertical="center"/>
    </xf>
    <xf numFmtId="0" fontId="9" fillId="5" borderId="41" xfId="1" applyFont="1" applyFill="1" applyBorder="1" applyAlignment="1">
      <alignment vertical="center"/>
    </xf>
    <xf numFmtId="0" fontId="9" fillId="5" borderId="29" xfId="1" applyFont="1" applyFill="1" applyBorder="1" applyAlignment="1">
      <alignment vertical="center"/>
    </xf>
    <xf numFmtId="166" fontId="9" fillId="5" borderId="26" xfId="1" applyNumberFormat="1" applyFont="1" applyFill="1" applyBorder="1" applyAlignment="1">
      <alignment vertical="center"/>
    </xf>
    <xf numFmtId="0" fontId="9" fillId="5" borderId="42" xfId="1" applyFont="1" applyFill="1" applyBorder="1" applyAlignment="1">
      <alignment vertical="center"/>
    </xf>
    <xf numFmtId="166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7" fontId="5" fillId="0" borderId="0" xfId="1" applyNumberFormat="1" applyFont="1"/>
    <xf numFmtId="166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 19" xfId="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7097169883432"/>
          <c:y val="0.12436697767231152"/>
          <c:w val="0.80433181922531749"/>
          <c:h val="0.73571483711594876"/>
        </c:manualLayout>
      </c:layout>
      <c:barChart>
        <c:barDir val="col"/>
        <c:grouping val="stacked"/>
        <c:varyColors val="0"/>
        <c:ser>
          <c:idx val="0"/>
          <c:order val="0"/>
          <c:tx>
            <c:v>Lignite</c:v>
          </c:tx>
          <c:spPr>
            <a:solidFill>
              <a:srgbClr val="984807"/>
            </a:solidFill>
            <a:ln>
              <a:solidFill>
                <a:srgbClr val="984807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(SELL)'!$B$10:$Z$10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AB4A-4E50-BF95-E3EB11917CC7}"/>
            </c:ext>
          </c:extLst>
        </c:ser>
        <c:ser>
          <c:idx val="8"/>
          <c:order val="1"/>
          <c:tx>
            <c:v>CRETE Conventional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(SELL)'!$B$11:$Z$11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1-AB4A-4E50-BF95-E3EB11917CC7}"/>
            </c:ext>
          </c:extLst>
        </c:ser>
        <c:ser>
          <c:idx val="1"/>
          <c:order val="2"/>
          <c:tx>
            <c:v>GAS</c:v>
          </c:tx>
          <c:spPr>
            <a:solidFill>
              <a:srgbClr val="FAC090"/>
            </a:solidFill>
            <a:ln>
              <a:solidFill>
                <a:srgbClr val="FAC09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(SELL)'!$B$12:$Z$12</c:f>
              <c:numCache>
                <c:formatCode>General</c:formatCode>
                <c:ptCount val="24"/>
                <c:pt idx="0">
                  <c:v>26.277999999999999</c:v>
                </c:pt>
                <c:pt idx="1">
                  <c:v>61.75</c:v>
                </c:pt>
                <c:pt idx="2">
                  <c:v>48.109000000000002</c:v>
                </c:pt>
                <c:pt idx="3">
                  <c:v>11.518000000000001</c:v>
                </c:pt>
                <c:pt idx="4">
                  <c:v>17.151</c:v>
                </c:pt>
                <c:pt idx="5">
                  <c:v>42.48</c:v>
                </c:pt>
                <c:pt idx="6">
                  <c:v>41.451000000000001</c:v>
                </c:pt>
                <c:pt idx="18">
                  <c:v>16.32</c:v>
                </c:pt>
                <c:pt idx="19">
                  <c:v>53.954999999999998</c:v>
                </c:pt>
                <c:pt idx="20">
                  <c:v>2</c:v>
                </c:pt>
                <c:pt idx="21">
                  <c:v>15.276</c:v>
                </c:pt>
                <c:pt idx="22">
                  <c:v>23.361000000000001</c:v>
                </c:pt>
                <c:pt idx="23">
                  <c:v>33.162999999999997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4A-4E50-BF95-E3EB11917CC7}"/>
            </c:ext>
          </c:extLst>
        </c:ser>
        <c:ser>
          <c:idx val="4"/>
          <c:order val="3"/>
          <c:tx>
            <c:v>Imports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(SELL)'!$B$39:$Z$39</c:f>
              <c:numCache>
                <c:formatCode>0.000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4A-4E50-BF95-E3EB11917CC7}"/>
            </c:ext>
          </c:extLst>
        </c:ser>
        <c:ser>
          <c:idx val="3"/>
          <c:order val="4"/>
          <c:tx>
            <c:v>Renewables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(SELL)'!$B$14:$Z$14</c:f>
              <c:numCache>
                <c:formatCode>General</c:formatCode>
                <c:ptCount val="24"/>
                <c:pt idx="0">
                  <c:v>1.4160000000000001</c:v>
                </c:pt>
                <c:pt idx="3">
                  <c:v>20.663</c:v>
                </c:pt>
                <c:pt idx="4">
                  <c:v>9.42</c:v>
                </c:pt>
                <c:pt idx="5">
                  <c:v>6.6129999999999995</c:v>
                </c:pt>
                <c:pt idx="6">
                  <c:v>0.17299999999999999</c:v>
                </c:pt>
                <c:pt idx="7">
                  <c:v>6.0380000000000003</c:v>
                </c:pt>
                <c:pt idx="8">
                  <c:v>27.787999999999997</c:v>
                </c:pt>
                <c:pt idx="9">
                  <c:v>41.177999999999997</c:v>
                </c:pt>
                <c:pt idx="10">
                  <c:v>46.135999999999996</c:v>
                </c:pt>
                <c:pt idx="11">
                  <c:v>30.725999999999999</c:v>
                </c:pt>
                <c:pt idx="12">
                  <c:v>74.527000000000001</c:v>
                </c:pt>
                <c:pt idx="13">
                  <c:v>57.52</c:v>
                </c:pt>
                <c:pt idx="14">
                  <c:v>56.817999999999998</c:v>
                </c:pt>
                <c:pt idx="15">
                  <c:v>43.234999999999999</c:v>
                </c:pt>
                <c:pt idx="16">
                  <c:v>39.430999999999997</c:v>
                </c:pt>
                <c:pt idx="17">
                  <c:v>6.1990000000000007</c:v>
                </c:pt>
                <c:pt idx="18">
                  <c:v>5.0649999999999995</c:v>
                </c:pt>
                <c:pt idx="20">
                  <c:v>5.47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4A-4E50-BF95-E3EB11917CC7}"/>
            </c:ext>
          </c:extLst>
        </c:ser>
        <c:ser>
          <c:idx val="7"/>
          <c:order val="5"/>
          <c:tx>
            <c:v>CRETE Renewables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(SELL)'!$B$15:$Z$15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5-AB4A-4E50-BF95-E3EB11917CC7}"/>
            </c:ext>
          </c:extLst>
        </c:ser>
        <c:ser>
          <c:idx val="2"/>
          <c:order val="6"/>
          <c:tx>
            <c:v>Hydro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(SELL)'!$B$13:$Z$13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6-AB4A-4E50-BF95-E3EB11917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239856"/>
        <c:axId val="231102608"/>
      </c:barChart>
      <c:lineChart>
        <c:grouping val="standard"/>
        <c:varyColors val="0"/>
        <c:ser>
          <c:idx val="5"/>
          <c:order val="7"/>
          <c:tx>
            <c:v>Demand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(BUY)'!$B$4:$Z$4</c:f>
              <c:numCache>
                <c:formatCode>General</c:formatCode>
                <c:ptCount val="24"/>
                <c:pt idx="0">
                  <c:v>27.694000000000003</c:v>
                </c:pt>
                <c:pt idx="1">
                  <c:v>61.749999999999993</c:v>
                </c:pt>
                <c:pt idx="2">
                  <c:v>48.109000000000002</c:v>
                </c:pt>
                <c:pt idx="3">
                  <c:v>32.181000000000004</c:v>
                </c:pt>
                <c:pt idx="4">
                  <c:v>26.570999999999998</c:v>
                </c:pt>
                <c:pt idx="5">
                  <c:v>49.491</c:v>
                </c:pt>
                <c:pt idx="6">
                  <c:v>41.623999999999995</c:v>
                </c:pt>
                <c:pt idx="7">
                  <c:v>16.344999999999999</c:v>
                </c:pt>
                <c:pt idx="8">
                  <c:v>27.788</c:v>
                </c:pt>
                <c:pt idx="9">
                  <c:v>41.17799999999999</c:v>
                </c:pt>
                <c:pt idx="10">
                  <c:v>46.135999999999996</c:v>
                </c:pt>
                <c:pt idx="11">
                  <c:v>30.725999999999999</c:v>
                </c:pt>
                <c:pt idx="12">
                  <c:v>74.527000000000001</c:v>
                </c:pt>
                <c:pt idx="13">
                  <c:v>57.519999999999996</c:v>
                </c:pt>
                <c:pt idx="14">
                  <c:v>56.818000000000005</c:v>
                </c:pt>
                <c:pt idx="15">
                  <c:v>43.234999999999999</c:v>
                </c:pt>
                <c:pt idx="16">
                  <c:v>39.431000000000004</c:v>
                </c:pt>
                <c:pt idx="17">
                  <c:v>6.1989999999999998</c:v>
                </c:pt>
                <c:pt idx="18">
                  <c:v>21.385000000000002</c:v>
                </c:pt>
                <c:pt idx="19">
                  <c:v>53.955000000000005</c:v>
                </c:pt>
                <c:pt idx="20">
                  <c:v>7.47</c:v>
                </c:pt>
                <c:pt idx="21">
                  <c:v>15.276000000000003</c:v>
                </c:pt>
                <c:pt idx="22">
                  <c:v>23.361000000000001</c:v>
                </c:pt>
                <c:pt idx="23">
                  <c:v>33.163000000000004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B4A-4E50-BF95-E3EB11917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39856"/>
        <c:axId val="231102608"/>
      </c:lineChart>
      <c:lineChart>
        <c:grouping val="standard"/>
        <c:varyColors val="0"/>
        <c:ser>
          <c:idx val="6"/>
          <c:order val="8"/>
          <c:tx>
            <c:v>GR-MCP</c:v>
          </c:tx>
          <c:spPr>
            <a:ln w="25400" cap="rnd" cmpd="sng">
              <a:solidFill>
                <a:srgbClr val="0070C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41275">
                <a:solidFill>
                  <a:srgbClr val="0070C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(SELL)'!$B$7:$Z$7</c:f>
              <c:numCache>
                <c:formatCode>0.00</c:formatCode>
                <c:ptCount val="24"/>
                <c:pt idx="0">
                  <c:v>60.88</c:v>
                </c:pt>
                <c:pt idx="1">
                  <c:v>65.819999999999993</c:v>
                </c:pt>
                <c:pt idx="2">
                  <c:v>62.47</c:v>
                </c:pt>
                <c:pt idx="3">
                  <c:v>72.930000000000007</c:v>
                </c:pt>
                <c:pt idx="4">
                  <c:v>73.92</c:v>
                </c:pt>
                <c:pt idx="5">
                  <c:v>74.05</c:v>
                </c:pt>
                <c:pt idx="6">
                  <c:v>78.23</c:v>
                </c:pt>
                <c:pt idx="7">
                  <c:v>22.5</c:v>
                </c:pt>
                <c:pt idx="8">
                  <c:v>15.29</c:v>
                </c:pt>
                <c:pt idx="9">
                  <c:v>0.52</c:v>
                </c:pt>
                <c:pt idx="10">
                  <c:v>0.54</c:v>
                </c:pt>
                <c:pt idx="11">
                  <c:v>0.5</c:v>
                </c:pt>
                <c:pt idx="12">
                  <c:v>0.11</c:v>
                </c:pt>
                <c:pt idx="13">
                  <c:v>0</c:v>
                </c:pt>
                <c:pt idx="14">
                  <c:v>0.1</c:v>
                </c:pt>
                <c:pt idx="15">
                  <c:v>0.53</c:v>
                </c:pt>
                <c:pt idx="16">
                  <c:v>0.53</c:v>
                </c:pt>
                <c:pt idx="17">
                  <c:v>64.53</c:v>
                </c:pt>
                <c:pt idx="18">
                  <c:v>63.81</c:v>
                </c:pt>
                <c:pt idx="19">
                  <c:v>74.84</c:v>
                </c:pt>
                <c:pt idx="20">
                  <c:v>105.61</c:v>
                </c:pt>
                <c:pt idx="21">
                  <c:v>95.63</c:v>
                </c:pt>
                <c:pt idx="22">
                  <c:v>82.65</c:v>
                </c:pt>
                <c:pt idx="23">
                  <c:v>74.34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B4A-4E50-BF95-E3EB11917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03392"/>
        <c:axId val="231103000"/>
      </c:lineChart>
      <c:catAx>
        <c:axId val="22923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Market Time Unit (CET-Hr)</a:t>
                </a:r>
              </a:p>
            </c:rich>
          </c:tx>
          <c:layout>
            <c:manualLayout>
              <c:xMode val="edge"/>
              <c:yMode val="edge"/>
              <c:x val="0.40611532574781151"/>
              <c:y val="0.942361003894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2608"/>
        <c:crosses val="autoZero"/>
        <c:auto val="1"/>
        <c:lblAlgn val="ctr"/>
        <c:lblOffset val="100"/>
        <c:noMultiLvlLbl val="0"/>
      </c:catAx>
      <c:valAx>
        <c:axId val="2311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Volume (MWh)</a:t>
                </a:r>
              </a:p>
            </c:rich>
          </c:tx>
          <c:layout>
            <c:manualLayout>
              <c:xMode val="edge"/>
              <c:yMode val="edge"/>
              <c:x val="6.1164849755849376E-3"/>
              <c:y val="0.38479425302991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29239856"/>
        <c:crosses val="autoZero"/>
        <c:crossBetween val="between"/>
      </c:valAx>
      <c:valAx>
        <c:axId val="231103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GR-MCP (</a:t>
                </a:r>
                <a:r>
                  <a:rPr lang="el-GR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€</a:t>
                </a: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/MWh)</a:t>
                </a:r>
              </a:p>
            </c:rich>
          </c:tx>
          <c:layout>
            <c:manualLayout>
              <c:xMode val="edge"/>
              <c:yMode val="edge"/>
              <c:x val="0.96595699316536188"/>
              <c:y val="0.35805714236700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3392"/>
        <c:crosses val="max"/>
        <c:crossBetween val="between"/>
      </c:valAx>
      <c:catAx>
        <c:axId val="231103392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231103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31024513082412E-3"/>
          <c:y val="1.7450176550173495E-2"/>
          <c:w val="0.98591279169085089"/>
          <c:h val="8.9183164901473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accent5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5"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51"/>
  <sheetViews>
    <sheetView showGridLines="0" tabSelected="1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O12" sqref="O12"/>
    </sheetView>
  </sheetViews>
  <sheetFormatPr defaultColWidth="9.140625" defaultRowHeight="15.95" customHeight="1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45396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27.693999999999999</v>
      </c>
      <c r="C4" s="18">
        <v>61.75</v>
      </c>
      <c r="D4" s="18">
        <v>48.109000000000002</v>
      </c>
      <c r="E4" s="18">
        <v>32.180999999999997</v>
      </c>
      <c r="F4" s="18">
        <v>26.570999999999998</v>
      </c>
      <c r="G4" s="18">
        <v>49.491</v>
      </c>
      <c r="H4" s="18">
        <v>41.624000000000002</v>
      </c>
      <c r="I4" s="18">
        <v>16.344999999999999</v>
      </c>
      <c r="J4" s="18">
        <v>27.787999999999997</v>
      </c>
      <c r="K4" s="18">
        <v>41.177999999999997</v>
      </c>
      <c r="L4" s="18">
        <v>46.135999999999996</v>
      </c>
      <c r="M4" s="18">
        <v>30.725999999999999</v>
      </c>
      <c r="N4" s="18">
        <v>74.527000000000001</v>
      </c>
      <c r="O4" s="18">
        <v>57.52</v>
      </c>
      <c r="P4" s="18">
        <v>56.817999999999998</v>
      </c>
      <c r="Q4" s="18">
        <v>43.234999999999999</v>
      </c>
      <c r="R4" s="18">
        <v>39.430999999999997</v>
      </c>
      <c r="S4" s="18">
        <v>6.1990000000000007</v>
      </c>
      <c r="T4" s="18">
        <v>21.384999999999998</v>
      </c>
      <c r="U4" s="18">
        <v>53.954999999999998</v>
      </c>
      <c r="V4" s="18">
        <v>7.47</v>
      </c>
      <c r="W4" s="18">
        <v>15.276</v>
      </c>
      <c r="X4" s="18">
        <v>23.361000000000001</v>
      </c>
      <c r="Y4" s="18">
        <v>33.162999999999997</v>
      </c>
      <c r="Z4" s="19"/>
      <c r="AA4" s="20">
        <f>SUM(B4:Z4)</f>
        <v>881.93299999999999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60.88</v>
      </c>
      <c r="C7" s="28">
        <v>65.819999999999993</v>
      </c>
      <c r="D7" s="28">
        <v>62.47</v>
      </c>
      <c r="E7" s="28">
        <v>72.930000000000007</v>
      </c>
      <c r="F7" s="28">
        <v>73.92</v>
      </c>
      <c r="G7" s="28">
        <v>74.05</v>
      </c>
      <c r="H7" s="28">
        <v>78.23</v>
      </c>
      <c r="I7" s="28">
        <v>22.5</v>
      </c>
      <c r="J7" s="28">
        <v>15.29</v>
      </c>
      <c r="K7" s="28">
        <v>0.52</v>
      </c>
      <c r="L7" s="28">
        <v>0.54</v>
      </c>
      <c r="M7" s="28">
        <v>0.5</v>
      </c>
      <c r="N7" s="28">
        <v>0.11</v>
      </c>
      <c r="O7" s="28">
        <v>0</v>
      </c>
      <c r="P7" s="28">
        <v>0.1</v>
      </c>
      <c r="Q7" s="28">
        <v>0.53</v>
      </c>
      <c r="R7" s="28">
        <v>0.53</v>
      </c>
      <c r="S7" s="28">
        <v>64.53</v>
      </c>
      <c r="T7" s="28">
        <v>63.81</v>
      </c>
      <c r="U7" s="28">
        <v>74.84</v>
      </c>
      <c r="V7" s="28">
        <v>105.61</v>
      </c>
      <c r="W7" s="28">
        <v>95.63</v>
      </c>
      <c r="X7" s="28">
        <v>82.65</v>
      </c>
      <c r="Y7" s="28">
        <v>74.34</v>
      </c>
      <c r="Z7" s="29"/>
      <c r="AA7" s="30">
        <f>IF(SUM(B7:Z7)&lt;&gt;0,AVERAGEIF(B7:Z7,"&lt;&gt;"""),"")</f>
        <v>45.430416666666666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>
        <v>26.277999999999999</v>
      </c>
      <c r="C12" s="52">
        <v>61.75</v>
      </c>
      <c r="D12" s="52">
        <v>48.109000000000002</v>
      </c>
      <c r="E12" s="52">
        <v>11.518000000000001</v>
      </c>
      <c r="F12" s="52">
        <v>17.151</v>
      </c>
      <c r="G12" s="52">
        <v>42.48</v>
      </c>
      <c r="H12" s="52">
        <v>41.451000000000001</v>
      </c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>
        <v>16.32</v>
      </c>
      <c r="U12" s="52">
        <v>53.954999999999998</v>
      </c>
      <c r="V12" s="52">
        <v>2</v>
      </c>
      <c r="W12" s="52">
        <v>15.276</v>
      </c>
      <c r="X12" s="52">
        <v>23.361000000000001</v>
      </c>
      <c r="Y12" s="52">
        <v>33.162999999999997</v>
      </c>
      <c r="Z12" s="53"/>
      <c r="AA12" s="54">
        <f t="shared" si="0"/>
        <v>392.81200000000001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>
        <v>1.4160000000000001</v>
      </c>
      <c r="C14" s="57"/>
      <c r="D14" s="57"/>
      <c r="E14" s="57">
        <v>20.663</v>
      </c>
      <c r="F14" s="57">
        <v>9.42</v>
      </c>
      <c r="G14" s="57">
        <v>6.6129999999999995</v>
      </c>
      <c r="H14" s="57">
        <v>0.17299999999999999</v>
      </c>
      <c r="I14" s="57">
        <v>6.0380000000000003</v>
      </c>
      <c r="J14" s="57">
        <v>27.787999999999997</v>
      </c>
      <c r="K14" s="57">
        <v>41.177999999999997</v>
      </c>
      <c r="L14" s="57">
        <v>46.135999999999996</v>
      </c>
      <c r="M14" s="57">
        <v>30.725999999999999</v>
      </c>
      <c r="N14" s="57">
        <v>74.527000000000001</v>
      </c>
      <c r="O14" s="57">
        <v>57.52</v>
      </c>
      <c r="P14" s="57">
        <v>56.817999999999998</v>
      </c>
      <c r="Q14" s="57">
        <v>43.234999999999999</v>
      </c>
      <c r="R14" s="57">
        <v>39.430999999999997</v>
      </c>
      <c r="S14" s="57">
        <v>6.1990000000000007</v>
      </c>
      <c r="T14" s="57">
        <v>5.0649999999999995</v>
      </c>
      <c r="U14" s="57"/>
      <c r="V14" s="57">
        <v>5.47</v>
      </c>
      <c r="W14" s="57"/>
      <c r="X14" s="57"/>
      <c r="Y14" s="57"/>
      <c r="Z14" s="58"/>
      <c r="AA14" s="59">
        <f t="shared" si="0"/>
        <v>478.416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27.693999999999999</v>
      </c>
      <c r="C16" s="62">
        <f t="shared" ref="C16:Z16" si="1">IF(LEN(C$2)&gt;0,SUM(C10:C15),"")</f>
        <v>61.75</v>
      </c>
      <c r="D16" s="62">
        <f t="shared" si="1"/>
        <v>48.109000000000002</v>
      </c>
      <c r="E16" s="62">
        <f t="shared" si="1"/>
        <v>32.180999999999997</v>
      </c>
      <c r="F16" s="62">
        <f t="shared" si="1"/>
        <v>26.570999999999998</v>
      </c>
      <c r="G16" s="62">
        <f t="shared" si="1"/>
        <v>49.092999999999996</v>
      </c>
      <c r="H16" s="62">
        <f t="shared" si="1"/>
        <v>41.624000000000002</v>
      </c>
      <c r="I16" s="62">
        <f t="shared" si="1"/>
        <v>6.0380000000000003</v>
      </c>
      <c r="J16" s="62">
        <f t="shared" si="1"/>
        <v>27.787999999999997</v>
      </c>
      <c r="K16" s="62">
        <f t="shared" si="1"/>
        <v>41.177999999999997</v>
      </c>
      <c r="L16" s="62">
        <f t="shared" si="1"/>
        <v>46.135999999999996</v>
      </c>
      <c r="M16" s="62">
        <f t="shared" si="1"/>
        <v>30.725999999999999</v>
      </c>
      <c r="N16" s="62">
        <f t="shared" si="1"/>
        <v>74.527000000000001</v>
      </c>
      <c r="O16" s="62">
        <f t="shared" si="1"/>
        <v>57.52</v>
      </c>
      <c r="P16" s="62">
        <f t="shared" si="1"/>
        <v>56.817999999999998</v>
      </c>
      <c r="Q16" s="62">
        <f t="shared" si="1"/>
        <v>43.234999999999999</v>
      </c>
      <c r="R16" s="62">
        <f t="shared" si="1"/>
        <v>39.430999999999997</v>
      </c>
      <c r="S16" s="62">
        <f t="shared" si="1"/>
        <v>6.1990000000000007</v>
      </c>
      <c r="T16" s="62">
        <f t="shared" si="1"/>
        <v>21.384999999999998</v>
      </c>
      <c r="U16" s="62">
        <f t="shared" si="1"/>
        <v>53.954999999999998</v>
      </c>
      <c r="V16" s="62">
        <f t="shared" si="1"/>
        <v>7.47</v>
      </c>
      <c r="W16" s="62">
        <f t="shared" si="1"/>
        <v>15.276</v>
      </c>
      <c r="X16" s="62">
        <f t="shared" si="1"/>
        <v>23.361000000000001</v>
      </c>
      <c r="Y16" s="62">
        <f t="shared" si="1"/>
        <v>33.162999999999997</v>
      </c>
      <c r="Z16" s="63" t="str">
        <f t="shared" si="1"/>
        <v/>
      </c>
      <c r="AA16" s="64">
        <f>SUM(AA10:AA15)</f>
        <v>871.22800000000007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5" customHeight="1" x14ac:dyDescent="0.2">
      <c r="A20" s="75" t="s">
        <v>15</v>
      </c>
      <c r="B20" s="76"/>
      <c r="C20" s="77"/>
      <c r="D20" s="77"/>
      <c r="E20" s="77"/>
      <c r="F20" s="77"/>
      <c r="G20" s="77"/>
      <c r="H20" s="77"/>
      <c r="I20" s="77">
        <v>3.3250000000000002</v>
      </c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8"/>
      <c r="AA20" s="79">
        <f t="shared" si="2"/>
        <v>3.3250000000000002</v>
      </c>
    </row>
    <row r="21" spans="1:27" ht="24.95" customHeight="1" x14ac:dyDescent="0.2">
      <c r="A21" s="75" t="s">
        <v>16</v>
      </c>
      <c r="B21" s="80"/>
      <c r="C21" s="81"/>
      <c r="D21" s="81"/>
      <c r="E21" s="81"/>
      <c r="F21" s="81"/>
      <c r="G21" s="81">
        <v>0.39800000000000002</v>
      </c>
      <c r="H21" s="81"/>
      <c r="I21" s="81">
        <v>6.9820000000000002</v>
      </c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78"/>
      <c r="AA21" s="79">
        <f t="shared" si="2"/>
        <v>7.38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>IF(LEN(B$2)&gt;0,SUM(B19:B24),"")</f>
        <v>0</v>
      </c>
      <c r="C25" s="88">
        <f t="shared" ref="C25:Z25" si="3">IF(LEN(C$2)&gt;0,SUM(C19:C24),"")</f>
        <v>0</v>
      </c>
      <c r="D25" s="88">
        <f t="shared" si="3"/>
        <v>0</v>
      </c>
      <c r="E25" s="88">
        <f t="shared" si="3"/>
        <v>0</v>
      </c>
      <c r="F25" s="88">
        <f t="shared" si="3"/>
        <v>0</v>
      </c>
      <c r="G25" s="88">
        <f t="shared" si="3"/>
        <v>0.39800000000000002</v>
      </c>
      <c r="H25" s="88">
        <f t="shared" si="3"/>
        <v>0</v>
      </c>
      <c r="I25" s="88">
        <f t="shared" si="3"/>
        <v>10.307</v>
      </c>
      <c r="J25" s="88">
        <f t="shared" si="3"/>
        <v>0</v>
      </c>
      <c r="K25" s="88">
        <f t="shared" si="3"/>
        <v>0</v>
      </c>
      <c r="L25" s="88">
        <f t="shared" si="3"/>
        <v>0</v>
      </c>
      <c r="M25" s="88">
        <f t="shared" si="3"/>
        <v>0</v>
      </c>
      <c r="N25" s="88">
        <f t="shared" si="3"/>
        <v>0</v>
      </c>
      <c r="O25" s="88">
        <f t="shared" si="3"/>
        <v>0</v>
      </c>
      <c r="P25" s="88">
        <f t="shared" si="3"/>
        <v>0</v>
      </c>
      <c r="Q25" s="88">
        <f t="shared" si="3"/>
        <v>0</v>
      </c>
      <c r="R25" s="88">
        <f t="shared" si="3"/>
        <v>0</v>
      </c>
      <c r="S25" s="88">
        <f t="shared" si="3"/>
        <v>0</v>
      </c>
      <c r="T25" s="88">
        <f t="shared" si="3"/>
        <v>0</v>
      </c>
      <c r="U25" s="88">
        <f t="shared" si="3"/>
        <v>0</v>
      </c>
      <c r="V25" s="88">
        <f t="shared" si="3"/>
        <v>0</v>
      </c>
      <c r="W25" s="88">
        <f t="shared" si="3"/>
        <v>0</v>
      </c>
      <c r="X25" s="88">
        <f t="shared" si="3"/>
        <v>0</v>
      </c>
      <c r="Y25" s="88">
        <f t="shared" si="3"/>
        <v>0</v>
      </c>
      <c r="Z25" s="89" t="str">
        <f t="shared" si="3"/>
        <v/>
      </c>
      <c r="AA25" s="90">
        <f>SUM(AA19:AA24)</f>
        <v>10.705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21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>
        <v>27.693999999999999</v>
      </c>
      <c r="C29" s="77">
        <v>61.75</v>
      </c>
      <c r="D29" s="77">
        <v>48.109000000000002</v>
      </c>
      <c r="E29" s="77">
        <v>32.180999999999997</v>
      </c>
      <c r="F29" s="77">
        <v>26.571000000000002</v>
      </c>
      <c r="G29" s="77">
        <v>49.491</v>
      </c>
      <c r="H29" s="77">
        <v>41.624000000000002</v>
      </c>
      <c r="I29" s="77">
        <v>16.344999999999999</v>
      </c>
      <c r="J29" s="77">
        <v>27.788</v>
      </c>
      <c r="K29" s="77">
        <v>41.177999999999997</v>
      </c>
      <c r="L29" s="77">
        <v>46.136000000000003</v>
      </c>
      <c r="M29" s="77">
        <v>30.725999999999999</v>
      </c>
      <c r="N29" s="77">
        <v>74.527000000000001</v>
      </c>
      <c r="O29" s="77">
        <v>57.52</v>
      </c>
      <c r="P29" s="77">
        <v>56.817999999999998</v>
      </c>
      <c r="Q29" s="77">
        <v>43.234999999999999</v>
      </c>
      <c r="R29" s="77">
        <v>39.430999999999997</v>
      </c>
      <c r="S29" s="77">
        <v>6.1989999999999998</v>
      </c>
      <c r="T29" s="77">
        <v>21.385000000000002</v>
      </c>
      <c r="U29" s="77">
        <v>53.954999999999998</v>
      </c>
      <c r="V29" s="77">
        <v>7.47</v>
      </c>
      <c r="W29" s="77">
        <v>15.276</v>
      </c>
      <c r="X29" s="77">
        <v>23.361000000000001</v>
      </c>
      <c r="Y29" s="77">
        <v>33.162999999999997</v>
      </c>
      <c r="Z29" s="78"/>
      <c r="AA29" s="79">
        <f>SUM(B29:Z29)</f>
        <v>881.93299999999999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25</v>
      </c>
      <c r="B31" s="61">
        <f>IF(LEN(B$2)&gt;0,SUM(B28:B30),"")</f>
        <v>27.693999999999999</v>
      </c>
      <c r="C31" s="62">
        <f t="shared" ref="C31:Z31" si="4">IF(LEN(C$2)&gt;0,SUM(C28:C30),"")</f>
        <v>61.75</v>
      </c>
      <c r="D31" s="62">
        <f t="shared" si="4"/>
        <v>48.109000000000002</v>
      </c>
      <c r="E31" s="62">
        <f t="shared" si="4"/>
        <v>32.180999999999997</v>
      </c>
      <c r="F31" s="62">
        <f t="shared" si="4"/>
        <v>26.571000000000002</v>
      </c>
      <c r="G31" s="62">
        <f t="shared" si="4"/>
        <v>49.491</v>
      </c>
      <c r="H31" s="62">
        <f t="shared" si="4"/>
        <v>41.624000000000002</v>
      </c>
      <c r="I31" s="62">
        <f t="shared" si="4"/>
        <v>16.344999999999999</v>
      </c>
      <c r="J31" s="62">
        <f t="shared" si="4"/>
        <v>27.788</v>
      </c>
      <c r="K31" s="62">
        <f t="shared" si="4"/>
        <v>41.177999999999997</v>
      </c>
      <c r="L31" s="62">
        <f t="shared" si="4"/>
        <v>46.136000000000003</v>
      </c>
      <c r="M31" s="62">
        <f t="shared" si="4"/>
        <v>30.725999999999999</v>
      </c>
      <c r="N31" s="62">
        <f t="shared" si="4"/>
        <v>74.527000000000001</v>
      </c>
      <c r="O31" s="62">
        <f t="shared" si="4"/>
        <v>57.52</v>
      </c>
      <c r="P31" s="62">
        <f t="shared" si="4"/>
        <v>56.817999999999998</v>
      </c>
      <c r="Q31" s="62">
        <f t="shared" si="4"/>
        <v>43.234999999999999</v>
      </c>
      <c r="R31" s="62">
        <f t="shared" si="4"/>
        <v>39.430999999999997</v>
      </c>
      <c r="S31" s="62">
        <f t="shared" si="4"/>
        <v>6.1989999999999998</v>
      </c>
      <c r="T31" s="62">
        <f t="shared" si="4"/>
        <v>21.385000000000002</v>
      </c>
      <c r="U31" s="62">
        <f t="shared" si="4"/>
        <v>53.954999999999998</v>
      </c>
      <c r="V31" s="62">
        <f t="shared" si="4"/>
        <v>7.47</v>
      </c>
      <c r="W31" s="62">
        <f t="shared" si="4"/>
        <v>15.276</v>
      </c>
      <c r="X31" s="62">
        <f t="shared" si="4"/>
        <v>23.361000000000001</v>
      </c>
      <c r="Y31" s="62">
        <f t="shared" si="4"/>
        <v>33.162999999999997</v>
      </c>
      <c r="Z31" s="63" t="str">
        <f t="shared" si="4"/>
        <v/>
      </c>
      <c r="AA31" s="64">
        <f>SUM(AA28:AA30)</f>
        <v>881.93299999999999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36" t="s">
        <v>26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27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28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29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30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31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0</v>
      </c>
    </row>
    <row r="39" spans="1:27" ht="30" customHeight="1" thickBot="1" x14ac:dyDescent="0.25">
      <c r="A39" s="86" t="s">
        <v>32</v>
      </c>
      <c r="B39" s="87">
        <f t="shared" ref="B39:Z39" si="6">IF(LEN(B$2)&gt;0,SUM(B34:B38),"")</f>
        <v>0</v>
      </c>
      <c r="C39" s="88">
        <f t="shared" si="6"/>
        <v>0</v>
      </c>
      <c r="D39" s="88">
        <f t="shared" si="6"/>
        <v>0</v>
      </c>
      <c r="E39" s="88">
        <f t="shared" si="6"/>
        <v>0</v>
      </c>
      <c r="F39" s="88">
        <f t="shared" si="6"/>
        <v>0</v>
      </c>
      <c r="G39" s="88">
        <f t="shared" si="6"/>
        <v>0</v>
      </c>
      <c r="H39" s="88">
        <f t="shared" si="6"/>
        <v>0</v>
      </c>
      <c r="I39" s="88">
        <f t="shared" si="6"/>
        <v>0</v>
      </c>
      <c r="J39" s="88">
        <f t="shared" si="6"/>
        <v>0</v>
      </c>
      <c r="K39" s="88">
        <f t="shared" si="6"/>
        <v>0</v>
      </c>
      <c r="L39" s="88">
        <f t="shared" si="6"/>
        <v>0</v>
      </c>
      <c r="M39" s="88">
        <f t="shared" si="6"/>
        <v>0</v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0</v>
      </c>
      <c r="R39" s="88">
        <f t="shared" si="6"/>
        <v>0</v>
      </c>
      <c r="S39" s="88">
        <f t="shared" si="6"/>
        <v>0</v>
      </c>
      <c r="T39" s="88">
        <f t="shared" si="6"/>
        <v>0</v>
      </c>
      <c r="U39" s="88">
        <f t="shared" si="6"/>
        <v>0</v>
      </c>
      <c r="V39" s="88">
        <f t="shared" si="6"/>
        <v>0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 t="str">
        <f t="shared" si="6"/>
        <v/>
      </c>
      <c r="AA39" s="90">
        <f t="shared" si="5"/>
        <v>0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36" t="s">
        <v>33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27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28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29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30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31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0</v>
      </c>
    </row>
    <row r="47" spans="1:27" ht="24.95" customHeight="1" x14ac:dyDescent="0.2">
      <c r="A47" s="85" t="s">
        <v>34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35</v>
      </c>
      <c r="B48" s="87">
        <f>IF(LEN(B$2)&gt;0,SUM(B42:B47),"")</f>
        <v>0</v>
      </c>
      <c r="C48" s="88">
        <f t="shared" ref="C48:Z48" si="8">IF(LEN(C$2)&gt;0,SUM(C42:C47),"")</f>
        <v>0</v>
      </c>
      <c r="D48" s="88">
        <f t="shared" si="8"/>
        <v>0</v>
      </c>
      <c r="E48" s="88">
        <f t="shared" si="8"/>
        <v>0</v>
      </c>
      <c r="F48" s="88">
        <f t="shared" si="8"/>
        <v>0</v>
      </c>
      <c r="G48" s="88">
        <f t="shared" si="8"/>
        <v>0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0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 t="str">
        <f t="shared" si="8"/>
        <v/>
      </c>
      <c r="AA48" s="90">
        <f t="shared" si="7"/>
        <v>0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25</v>
      </c>
      <c r="B51" s="87">
        <f t="shared" ref="B51:Z51" si="10">IF(LEN(B$2)&gt;0,B16+B25+B39,"")</f>
        <v>27.693999999999999</v>
      </c>
      <c r="C51" s="88">
        <f t="shared" si="10"/>
        <v>61.75</v>
      </c>
      <c r="D51" s="88">
        <f t="shared" si="10"/>
        <v>48.109000000000002</v>
      </c>
      <c r="E51" s="88">
        <f t="shared" si="10"/>
        <v>32.180999999999997</v>
      </c>
      <c r="F51" s="88">
        <f t="shared" si="10"/>
        <v>26.570999999999998</v>
      </c>
      <c r="G51" s="88">
        <f t="shared" si="10"/>
        <v>49.491</v>
      </c>
      <c r="H51" s="88">
        <f t="shared" si="10"/>
        <v>41.624000000000002</v>
      </c>
      <c r="I51" s="88">
        <f t="shared" si="10"/>
        <v>16.344999999999999</v>
      </c>
      <c r="J51" s="88">
        <f t="shared" si="10"/>
        <v>27.787999999999997</v>
      </c>
      <c r="K51" s="88">
        <f t="shared" si="10"/>
        <v>41.177999999999997</v>
      </c>
      <c r="L51" s="88">
        <f t="shared" si="10"/>
        <v>46.135999999999996</v>
      </c>
      <c r="M51" s="88">
        <f t="shared" si="10"/>
        <v>30.725999999999999</v>
      </c>
      <c r="N51" s="88">
        <f t="shared" si="10"/>
        <v>74.527000000000001</v>
      </c>
      <c r="O51" s="88">
        <f t="shared" si="10"/>
        <v>57.52</v>
      </c>
      <c r="P51" s="88">
        <f t="shared" si="10"/>
        <v>56.817999999999998</v>
      </c>
      <c r="Q51" s="88">
        <f t="shared" si="10"/>
        <v>43.234999999999999</v>
      </c>
      <c r="R51" s="88">
        <f t="shared" si="10"/>
        <v>39.430999999999997</v>
      </c>
      <c r="S51" s="88">
        <f t="shared" si="10"/>
        <v>6.1990000000000007</v>
      </c>
      <c r="T51" s="88">
        <f t="shared" si="10"/>
        <v>21.384999999999998</v>
      </c>
      <c r="U51" s="88">
        <f t="shared" si="10"/>
        <v>53.954999999999998</v>
      </c>
      <c r="V51" s="88">
        <f t="shared" si="10"/>
        <v>7.47</v>
      </c>
      <c r="W51" s="88">
        <f t="shared" si="10"/>
        <v>15.276</v>
      </c>
      <c r="X51" s="88">
        <f t="shared" si="10"/>
        <v>23.361000000000001</v>
      </c>
      <c r="Y51" s="88">
        <f t="shared" si="10"/>
        <v>33.162999999999997</v>
      </c>
      <c r="Z51" s="89" t="str">
        <f t="shared" si="10"/>
        <v/>
      </c>
      <c r="AA51" s="104">
        <f>SUM(B51:Z51)</f>
        <v>881.93299999999999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1" priority="1" operator="greaterThan">
      <formula>1500</formula>
    </cfRule>
  </conditionalFormatting>
  <printOptions horizontalCentered="1"/>
  <pageMargins left="0.11811023622047245" right="0.11811023622047245" top="0.35433070866141736" bottom="0.23622047244094491" header="0.11811023622047245" footer="0.11811023622047245"/>
  <pageSetup paperSize="9" scale="48" fitToHeight="2" orientation="landscape" horizontalDpi="300" verticalDpi="300" r:id="rId1"/>
  <headerFooter>
    <oddHeader>&amp;L&amp;A</oddHeader>
    <oddFooter>&amp;R&amp;D,&amp;T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51"/>
  <sheetViews>
    <sheetView showGridLines="0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O5" sqref="O5"/>
    </sheetView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45396</v>
      </c>
      <c r="B2" s="105">
        <v>1</v>
      </c>
      <c r="C2" s="106">
        <v>2</v>
      </c>
      <c r="D2" s="106">
        <v>3</v>
      </c>
      <c r="E2" s="106">
        <v>4</v>
      </c>
      <c r="F2" s="106">
        <v>5</v>
      </c>
      <c r="G2" s="106">
        <v>6</v>
      </c>
      <c r="H2" s="106">
        <v>7</v>
      </c>
      <c r="I2" s="106">
        <v>8</v>
      </c>
      <c r="J2" s="106">
        <v>9</v>
      </c>
      <c r="K2" s="106">
        <v>10</v>
      </c>
      <c r="L2" s="106">
        <v>11</v>
      </c>
      <c r="M2" s="106">
        <v>12</v>
      </c>
      <c r="N2" s="106">
        <v>13</v>
      </c>
      <c r="O2" s="106">
        <v>14</v>
      </c>
      <c r="P2" s="106">
        <v>15</v>
      </c>
      <c r="Q2" s="106">
        <v>16</v>
      </c>
      <c r="R2" s="106">
        <v>17</v>
      </c>
      <c r="S2" s="106">
        <v>18</v>
      </c>
      <c r="T2" s="106">
        <v>19</v>
      </c>
      <c r="U2" s="106">
        <v>20</v>
      </c>
      <c r="V2" s="106">
        <v>21</v>
      </c>
      <c r="W2" s="106">
        <v>22</v>
      </c>
      <c r="X2" s="106">
        <v>23</v>
      </c>
      <c r="Y2" s="107">
        <v>24</v>
      </c>
      <c r="Z2" s="108"/>
      <c r="AA2" s="109" t="s">
        <v>1</v>
      </c>
    </row>
    <row r="3" spans="1:27" ht="30" customHeight="1" thickBot="1" x14ac:dyDescent="0.25">
      <c r="A3" s="12" t="s">
        <v>36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27.694000000000003</v>
      </c>
      <c r="C4" s="18">
        <v>61.749999999999993</v>
      </c>
      <c r="D4" s="18">
        <v>48.109000000000002</v>
      </c>
      <c r="E4" s="18">
        <v>32.181000000000004</v>
      </c>
      <c r="F4" s="18">
        <v>26.570999999999998</v>
      </c>
      <c r="G4" s="18">
        <v>49.491</v>
      </c>
      <c r="H4" s="18">
        <v>41.623999999999995</v>
      </c>
      <c r="I4" s="18">
        <v>16.344999999999999</v>
      </c>
      <c r="J4" s="18">
        <v>27.788</v>
      </c>
      <c r="K4" s="18">
        <v>41.17799999999999</v>
      </c>
      <c r="L4" s="18">
        <v>46.135999999999996</v>
      </c>
      <c r="M4" s="18">
        <v>30.725999999999999</v>
      </c>
      <c r="N4" s="18">
        <v>74.527000000000001</v>
      </c>
      <c r="O4" s="18">
        <v>57.519999999999996</v>
      </c>
      <c r="P4" s="18">
        <v>56.818000000000005</v>
      </c>
      <c r="Q4" s="18">
        <v>43.234999999999999</v>
      </c>
      <c r="R4" s="18">
        <v>39.431000000000004</v>
      </c>
      <c r="S4" s="18">
        <v>6.1989999999999998</v>
      </c>
      <c r="T4" s="18">
        <v>21.385000000000002</v>
      </c>
      <c r="U4" s="18">
        <v>53.955000000000005</v>
      </c>
      <c r="V4" s="18">
        <v>7.47</v>
      </c>
      <c r="W4" s="18">
        <v>15.276000000000003</v>
      </c>
      <c r="X4" s="18">
        <v>23.361000000000001</v>
      </c>
      <c r="Y4" s="18">
        <v>33.163000000000004</v>
      </c>
      <c r="Z4" s="19"/>
      <c r="AA4" s="20">
        <f>SUM(B4:Z4)</f>
        <v>881.93299999999999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60.88</v>
      </c>
      <c r="C7" s="28">
        <v>65.819999999999993</v>
      </c>
      <c r="D7" s="28">
        <v>62.47</v>
      </c>
      <c r="E7" s="28">
        <v>72.930000000000007</v>
      </c>
      <c r="F7" s="28">
        <v>73.92</v>
      </c>
      <c r="G7" s="28">
        <v>74.05</v>
      </c>
      <c r="H7" s="28">
        <v>78.23</v>
      </c>
      <c r="I7" s="28">
        <v>22.5</v>
      </c>
      <c r="J7" s="28">
        <v>15.29</v>
      </c>
      <c r="K7" s="28">
        <v>0.52</v>
      </c>
      <c r="L7" s="28">
        <v>0.54</v>
      </c>
      <c r="M7" s="28">
        <v>0.5</v>
      </c>
      <c r="N7" s="28">
        <v>0.11</v>
      </c>
      <c r="O7" s="28">
        <v>0</v>
      </c>
      <c r="P7" s="28">
        <v>0.1</v>
      </c>
      <c r="Q7" s="28">
        <v>0.53</v>
      </c>
      <c r="R7" s="28">
        <v>0.53</v>
      </c>
      <c r="S7" s="28">
        <v>64.53</v>
      </c>
      <c r="T7" s="28">
        <v>63.81</v>
      </c>
      <c r="U7" s="28">
        <v>74.84</v>
      </c>
      <c r="V7" s="28">
        <v>105.61</v>
      </c>
      <c r="W7" s="28">
        <v>95.63</v>
      </c>
      <c r="X7" s="28">
        <v>82.65</v>
      </c>
      <c r="Y7" s="28">
        <v>74.34</v>
      </c>
      <c r="Z7" s="29"/>
      <c r="AA7" s="30">
        <f>IF(SUM(B7:Z7)&lt;&gt;0,AVERAGEIF(B7:Z7,"&lt;&gt;"""),"")</f>
        <v>45.430416666666666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>
        <v>3.0000000000000001E-3</v>
      </c>
      <c r="S12" s="52"/>
      <c r="T12" s="52"/>
      <c r="U12" s="52"/>
      <c r="V12" s="52"/>
      <c r="W12" s="52"/>
      <c r="X12" s="52"/>
      <c r="Y12" s="52"/>
      <c r="Z12" s="53"/>
      <c r="AA12" s="54">
        <f t="shared" si="0"/>
        <v>3.0000000000000001E-3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>
        <v>14.34</v>
      </c>
      <c r="C14" s="57">
        <v>44.886000000000003</v>
      </c>
      <c r="D14" s="57">
        <v>37.790000000000006</v>
      </c>
      <c r="E14" s="57">
        <v>31.410000000000004</v>
      </c>
      <c r="F14" s="57">
        <v>25.990000000000002</v>
      </c>
      <c r="G14" s="57">
        <v>17.698</v>
      </c>
      <c r="H14" s="57">
        <v>30.39</v>
      </c>
      <c r="I14" s="57">
        <v>16.138999999999999</v>
      </c>
      <c r="J14" s="57">
        <v>14</v>
      </c>
      <c r="K14" s="57">
        <v>14</v>
      </c>
      <c r="L14" s="57">
        <v>5</v>
      </c>
      <c r="M14" s="57"/>
      <c r="N14" s="57"/>
      <c r="O14" s="57">
        <v>0.42</v>
      </c>
      <c r="P14" s="57"/>
      <c r="Q14" s="57"/>
      <c r="R14" s="57">
        <v>12.682</v>
      </c>
      <c r="S14" s="57">
        <v>2.9000000000000001E-2</v>
      </c>
      <c r="T14" s="57">
        <v>15.670000000000002</v>
      </c>
      <c r="U14" s="57">
        <v>39.665000000000006</v>
      </c>
      <c r="V14" s="57">
        <v>5.6109999999999998</v>
      </c>
      <c r="W14" s="57">
        <v>5.1640000000000006</v>
      </c>
      <c r="X14" s="57">
        <v>10.437000000000001</v>
      </c>
      <c r="Y14" s="57">
        <v>17.632000000000001</v>
      </c>
      <c r="Z14" s="58"/>
      <c r="AA14" s="59">
        <f t="shared" si="0"/>
        <v>358.95300000000003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14.34</v>
      </c>
      <c r="C16" s="62">
        <f t="shared" ref="C16:Z16" si="1">IF(LEN(C$2)&gt;0,SUM(C10:C15),"")</f>
        <v>44.886000000000003</v>
      </c>
      <c r="D16" s="62">
        <f t="shared" si="1"/>
        <v>37.790000000000006</v>
      </c>
      <c r="E16" s="62">
        <f t="shared" si="1"/>
        <v>31.410000000000004</v>
      </c>
      <c r="F16" s="62">
        <f t="shared" si="1"/>
        <v>25.990000000000002</v>
      </c>
      <c r="G16" s="62">
        <f t="shared" si="1"/>
        <v>17.698</v>
      </c>
      <c r="H16" s="62">
        <f t="shared" si="1"/>
        <v>30.39</v>
      </c>
      <c r="I16" s="62">
        <f t="shared" si="1"/>
        <v>16.138999999999999</v>
      </c>
      <c r="J16" s="62">
        <f t="shared" si="1"/>
        <v>14</v>
      </c>
      <c r="K16" s="62">
        <f t="shared" si="1"/>
        <v>14</v>
      </c>
      <c r="L16" s="62">
        <f t="shared" si="1"/>
        <v>5</v>
      </c>
      <c r="M16" s="62">
        <f t="shared" si="1"/>
        <v>0</v>
      </c>
      <c r="N16" s="62">
        <f t="shared" si="1"/>
        <v>0</v>
      </c>
      <c r="O16" s="62">
        <f t="shared" si="1"/>
        <v>0.42</v>
      </c>
      <c r="P16" s="62">
        <f t="shared" si="1"/>
        <v>0</v>
      </c>
      <c r="Q16" s="62">
        <f t="shared" si="1"/>
        <v>0</v>
      </c>
      <c r="R16" s="62">
        <f t="shared" si="1"/>
        <v>12.685</v>
      </c>
      <c r="S16" s="62">
        <f t="shared" si="1"/>
        <v>2.9000000000000001E-2</v>
      </c>
      <c r="T16" s="62">
        <f t="shared" si="1"/>
        <v>15.670000000000002</v>
      </c>
      <c r="U16" s="62">
        <f t="shared" si="1"/>
        <v>39.665000000000006</v>
      </c>
      <c r="V16" s="62">
        <f t="shared" si="1"/>
        <v>5.6109999999999998</v>
      </c>
      <c r="W16" s="62">
        <f t="shared" si="1"/>
        <v>5.1640000000000006</v>
      </c>
      <c r="X16" s="62">
        <f t="shared" si="1"/>
        <v>10.437000000000001</v>
      </c>
      <c r="Y16" s="62">
        <f t="shared" si="1"/>
        <v>17.632000000000001</v>
      </c>
      <c r="Z16" s="63" t="str">
        <f t="shared" si="1"/>
        <v/>
      </c>
      <c r="AA16" s="64">
        <f>SUM(AA10:AA15)</f>
        <v>358.95600000000002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5" customHeight="1" x14ac:dyDescent="0.2">
      <c r="A20" s="75" t="s">
        <v>15</v>
      </c>
      <c r="B20" s="76"/>
      <c r="C20" s="77">
        <v>1.61</v>
      </c>
      <c r="D20" s="77">
        <v>0.29399999999999998</v>
      </c>
      <c r="E20" s="77"/>
      <c r="F20" s="77"/>
      <c r="G20" s="77"/>
      <c r="H20" s="77"/>
      <c r="I20" s="77"/>
      <c r="J20" s="77">
        <v>6.8000000000000005E-2</v>
      </c>
      <c r="K20" s="77">
        <v>12.25</v>
      </c>
      <c r="L20" s="77">
        <v>12</v>
      </c>
      <c r="M20" s="77">
        <v>11.8</v>
      </c>
      <c r="N20" s="77">
        <v>9.8740000000000006</v>
      </c>
      <c r="O20" s="77">
        <v>11.530999999999999</v>
      </c>
      <c r="P20" s="77">
        <v>7.9870000000000001</v>
      </c>
      <c r="Q20" s="77"/>
      <c r="R20" s="77">
        <v>4.4000000000000004</v>
      </c>
      <c r="S20" s="77">
        <v>3.9369999999999998</v>
      </c>
      <c r="T20" s="77"/>
      <c r="U20" s="77">
        <v>2.1829999999999998</v>
      </c>
      <c r="V20" s="77"/>
      <c r="W20" s="77">
        <v>0.60199999999999998</v>
      </c>
      <c r="X20" s="77">
        <v>1.478</v>
      </c>
      <c r="Y20" s="77">
        <v>4.3179999999999996</v>
      </c>
      <c r="Z20" s="78"/>
      <c r="AA20" s="79">
        <f t="shared" si="2"/>
        <v>84.331999999999994</v>
      </c>
    </row>
    <row r="21" spans="1:27" ht="24.95" customHeight="1" x14ac:dyDescent="0.2">
      <c r="A21" s="75" t="s">
        <v>16</v>
      </c>
      <c r="B21" s="80">
        <v>13.354000000000001</v>
      </c>
      <c r="C21" s="81">
        <v>15.254000000000001</v>
      </c>
      <c r="D21" s="81">
        <v>10.025</v>
      </c>
      <c r="E21" s="81">
        <v>0.77100000000000002</v>
      </c>
      <c r="F21" s="81">
        <v>0.58099999999999996</v>
      </c>
      <c r="G21" s="81">
        <v>3.3929999999999998</v>
      </c>
      <c r="H21" s="81">
        <v>11.233999999999998</v>
      </c>
      <c r="I21" s="81">
        <v>0.20599999999999999</v>
      </c>
      <c r="J21" s="81">
        <v>13.72</v>
      </c>
      <c r="K21" s="81">
        <v>14.927999999999999</v>
      </c>
      <c r="L21" s="81">
        <v>29.136000000000003</v>
      </c>
      <c r="M21" s="81">
        <v>18.925999999999998</v>
      </c>
      <c r="N21" s="81">
        <v>64.653000000000006</v>
      </c>
      <c r="O21" s="81">
        <v>45.568999999999996</v>
      </c>
      <c r="P21" s="81">
        <v>48.831000000000003</v>
      </c>
      <c r="Q21" s="81">
        <v>43.234999999999999</v>
      </c>
      <c r="R21" s="81">
        <v>22.346</v>
      </c>
      <c r="S21" s="81">
        <v>2.2330000000000001</v>
      </c>
      <c r="T21" s="81">
        <v>5.7149999999999999</v>
      </c>
      <c r="U21" s="81">
        <v>12.106999999999999</v>
      </c>
      <c r="V21" s="81">
        <v>1.859</v>
      </c>
      <c r="W21" s="81">
        <v>9.5100000000000016</v>
      </c>
      <c r="X21" s="81">
        <v>11.446</v>
      </c>
      <c r="Y21" s="81">
        <v>11.213000000000001</v>
      </c>
      <c r="Z21" s="78"/>
      <c r="AA21" s="79">
        <f t="shared" si="2"/>
        <v>410.245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 t="shared" ref="B25:AA25" si="3">SUM(B19:B24)</f>
        <v>13.354000000000001</v>
      </c>
      <c r="C25" s="88">
        <f t="shared" si="3"/>
        <v>16.864000000000001</v>
      </c>
      <c r="D25" s="88">
        <f t="shared" si="3"/>
        <v>10.319000000000001</v>
      </c>
      <c r="E25" s="88">
        <f t="shared" si="3"/>
        <v>0.77100000000000002</v>
      </c>
      <c r="F25" s="88">
        <f t="shared" si="3"/>
        <v>0.58099999999999996</v>
      </c>
      <c r="G25" s="88">
        <f t="shared" si="3"/>
        <v>3.3929999999999998</v>
      </c>
      <c r="H25" s="88">
        <f t="shared" si="3"/>
        <v>11.233999999999998</v>
      </c>
      <c r="I25" s="88">
        <f t="shared" si="3"/>
        <v>0.20599999999999999</v>
      </c>
      <c r="J25" s="88">
        <f t="shared" si="3"/>
        <v>13.788</v>
      </c>
      <c r="K25" s="88">
        <f t="shared" si="3"/>
        <v>27.177999999999997</v>
      </c>
      <c r="L25" s="88">
        <f t="shared" si="3"/>
        <v>41.136000000000003</v>
      </c>
      <c r="M25" s="88">
        <f t="shared" si="3"/>
        <v>30.725999999999999</v>
      </c>
      <c r="N25" s="88">
        <f t="shared" si="3"/>
        <v>74.527000000000001</v>
      </c>
      <c r="O25" s="88">
        <f t="shared" si="3"/>
        <v>57.099999999999994</v>
      </c>
      <c r="P25" s="88">
        <f t="shared" si="3"/>
        <v>56.818000000000005</v>
      </c>
      <c r="Q25" s="88">
        <f t="shared" si="3"/>
        <v>43.234999999999999</v>
      </c>
      <c r="R25" s="88">
        <f t="shared" si="3"/>
        <v>26.746000000000002</v>
      </c>
      <c r="S25" s="88">
        <f t="shared" si="3"/>
        <v>6.17</v>
      </c>
      <c r="T25" s="88">
        <f t="shared" si="3"/>
        <v>5.7149999999999999</v>
      </c>
      <c r="U25" s="88">
        <f t="shared" si="3"/>
        <v>14.29</v>
      </c>
      <c r="V25" s="88">
        <f t="shared" si="3"/>
        <v>1.859</v>
      </c>
      <c r="W25" s="88">
        <f t="shared" si="3"/>
        <v>10.112000000000002</v>
      </c>
      <c r="X25" s="88">
        <f t="shared" si="3"/>
        <v>12.923999999999999</v>
      </c>
      <c r="Y25" s="88">
        <f t="shared" si="3"/>
        <v>15.531000000000001</v>
      </c>
      <c r="Z25" s="89">
        <f t="shared" si="3"/>
        <v>0</v>
      </c>
      <c r="AA25" s="90">
        <f t="shared" si="3"/>
        <v>494.577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37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>
        <v>27.693999999999999</v>
      </c>
      <c r="C29" s="77">
        <v>61.75</v>
      </c>
      <c r="D29" s="77">
        <v>48.109000000000002</v>
      </c>
      <c r="E29" s="77">
        <v>32.180999999999997</v>
      </c>
      <c r="F29" s="77">
        <v>26.571000000000002</v>
      </c>
      <c r="G29" s="77">
        <v>21.091000000000001</v>
      </c>
      <c r="H29" s="77">
        <v>41.624000000000002</v>
      </c>
      <c r="I29" s="77">
        <v>16.344999999999999</v>
      </c>
      <c r="J29" s="77">
        <v>27.788</v>
      </c>
      <c r="K29" s="77">
        <v>41.177999999999997</v>
      </c>
      <c r="L29" s="77">
        <v>46.136000000000003</v>
      </c>
      <c r="M29" s="77">
        <v>30.725999999999999</v>
      </c>
      <c r="N29" s="77">
        <v>74.527000000000001</v>
      </c>
      <c r="O29" s="77">
        <v>57.52</v>
      </c>
      <c r="P29" s="77">
        <v>56.817999999999998</v>
      </c>
      <c r="Q29" s="77">
        <v>43.234999999999999</v>
      </c>
      <c r="R29" s="77">
        <v>39.430999999999997</v>
      </c>
      <c r="S29" s="77">
        <v>6.1989999999999998</v>
      </c>
      <c r="T29" s="77">
        <v>21.385000000000002</v>
      </c>
      <c r="U29" s="77">
        <v>53.954999999999998</v>
      </c>
      <c r="V29" s="77">
        <v>7.47</v>
      </c>
      <c r="W29" s="77">
        <v>15.276</v>
      </c>
      <c r="X29" s="77">
        <v>23.361000000000001</v>
      </c>
      <c r="Y29" s="77">
        <v>33.162999999999997</v>
      </c>
      <c r="Z29" s="78"/>
      <c r="AA29" s="79">
        <f>SUM(B29:Z29)</f>
        <v>853.53300000000002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38</v>
      </c>
      <c r="B31" s="61">
        <f t="shared" ref="B31:AA31" si="4">SUM(B28:B30)</f>
        <v>27.693999999999999</v>
      </c>
      <c r="C31" s="62">
        <f t="shared" si="4"/>
        <v>61.75</v>
      </c>
      <c r="D31" s="62">
        <f t="shared" si="4"/>
        <v>48.109000000000002</v>
      </c>
      <c r="E31" s="62">
        <f t="shared" si="4"/>
        <v>32.180999999999997</v>
      </c>
      <c r="F31" s="62">
        <f t="shared" si="4"/>
        <v>26.571000000000002</v>
      </c>
      <c r="G31" s="62">
        <f t="shared" si="4"/>
        <v>21.091000000000001</v>
      </c>
      <c r="H31" s="62">
        <f t="shared" si="4"/>
        <v>41.624000000000002</v>
      </c>
      <c r="I31" s="62">
        <f t="shared" si="4"/>
        <v>16.344999999999999</v>
      </c>
      <c r="J31" s="62">
        <f t="shared" si="4"/>
        <v>27.788</v>
      </c>
      <c r="K31" s="62">
        <f t="shared" si="4"/>
        <v>41.177999999999997</v>
      </c>
      <c r="L31" s="62">
        <f t="shared" si="4"/>
        <v>46.136000000000003</v>
      </c>
      <c r="M31" s="62">
        <f t="shared" si="4"/>
        <v>30.725999999999999</v>
      </c>
      <c r="N31" s="62">
        <f t="shared" si="4"/>
        <v>74.527000000000001</v>
      </c>
      <c r="O31" s="62">
        <f t="shared" si="4"/>
        <v>57.52</v>
      </c>
      <c r="P31" s="62">
        <f t="shared" si="4"/>
        <v>56.817999999999998</v>
      </c>
      <c r="Q31" s="62">
        <f t="shared" si="4"/>
        <v>43.234999999999999</v>
      </c>
      <c r="R31" s="62">
        <f t="shared" si="4"/>
        <v>39.430999999999997</v>
      </c>
      <c r="S31" s="62">
        <f t="shared" si="4"/>
        <v>6.1989999999999998</v>
      </c>
      <c r="T31" s="62">
        <f t="shared" si="4"/>
        <v>21.385000000000002</v>
      </c>
      <c r="U31" s="62">
        <f t="shared" si="4"/>
        <v>53.954999999999998</v>
      </c>
      <c r="V31" s="62">
        <f t="shared" si="4"/>
        <v>7.47</v>
      </c>
      <c r="W31" s="62">
        <f t="shared" si="4"/>
        <v>15.276</v>
      </c>
      <c r="X31" s="62">
        <f t="shared" si="4"/>
        <v>23.361000000000001</v>
      </c>
      <c r="Y31" s="62">
        <f t="shared" si="4"/>
        <v>33.162999999999997</v>
      </c>
      <c r="Z31" s="63">
        <f t="shared" si="4"/>
        <v>0</v>
      </c>
      <c r="AA31" s="64">
        <f t="shared" si="4"/>
        <v>853.53300000000002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69" t="s">
        <v>39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40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41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42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43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44</v>
      </c>
      <c r="B38" s="98"/>
      <c r="C38" s="99"/>
      <c r="D38" s="99"/>
      <c r="E38" s="99"/>
      <c r="F38" s="99"/>
      <c r="G38" s="99">
        <v>28.4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28.4</v>
      </c>
    </row>
    <row r="39" spans="1:27" ht="30" customHeight="1" thickBot="1" x14ac:dyDescent="0.25">
      <c r="A39" s="86" t="s">
        <v>45</v>
      </c>
      <c r="B39" s="87">
        <f t="shared" ref="B39:Z39" si="6">SUM(B34:B38)</f>
        <v>0</v>
      </c>
      <c r="C39" s="88">
        <f t="shared" si="6"/>
        <v>0</v>
      </c>
      <c r="D39" s="88">
        <f t="shared" si="6"/>
        <v>0</v>
      </c>
      <c r="E39" s="88">
        <f t="shared" si="6"/>
        <v>0</v>
      </c>
      <c r="F39" s="88">
        <f t="shared" si="6"/>
        <v>0</v>
      </c>
      <c r="G39" s="88">
        <f t="shared" si="6"/>
        <v>28.4</v>
      </c>
      <c r="H39" s="88">
        <f t="shared" si="6"/>
        <v>0</v>
      </c>
      <c r="I39" s="88">
        <f t="shared" si="6"/>
        <v>0</v>
      </c>
      <c r="J39" s="88">
        <f t="shared" si="6"/>
        <v>0</v>
      </c>
      <c r="K39" s="88">
        <f t="shared" si="6"/>
        <v>0</v>
      </c>
      <c r="L39" s="88">
        <f t="shared" si="6"/>
        <v>0</v>
      </c>
      <c r="M39" s="88">
        <f t="shared" si="6"/>
        <v>0</v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0</v>
      </c>
      <c r="R39" s="88">
        <f t="shared" si="6"/>
        <v>0</v>
      </c>
      <c r="S39" s="88">
        <f t="shared" si="6"/>
        <v>0</v>
      </c>
      <c r="T39" s="88">
        <f t="shared" si="6"/>
        <v>0</v>
      </c>
      <c r="U39" s="88">
        <f t="shared" si="6"/>
        <v>0</v>
      </c>
      <c r="V39" s="88">
        <f t="shared" si="6"/>
        <v>0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>
        <f t="shared" si="6"/>
        <v>0</v>
      </c>
      <c r="AA39" s="90">
        <f t="shared" si="5"/>
        <v>28.4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69" t="s">
        <v>46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40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41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42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43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44</v>
      </c>
      <c r="B46" s="98"/>
      <c r="C46" s="99"/>
      <c r="D46" s="99"/>
      <c r="E46" s="99"/>
      <c r="F46" s="99"/>
      <c r="G46" s="99">
        <v>28.4</v>
      </c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28.4</v>
      </c>
    </row>
    <row r="47" spans="1:27" ht="24.95" customHeight="1" x14ac:dyDescent="0.2">
      <c r="A47" s="85" t="s">
        <v>47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48</v>
      </c>
      <c r="B48" s="87">
        <f>SUM(B42:B47)</f>
        <v>0</v>
      </c>
      <c r="C48" s="88">
        <f t="shared" ref="C48:Z48" si="8">SUM(C42:C47)</f>
        <v>0</v>
      </c>
      <c r="D48" s="88">
        <f t="shared" si="8"/>
        <v>0</v>
      </c>
      <c r="E48" s="88">
        <f t="shared" si="8"/>
        <v>0</v>
      </c>
      <c r="F48" s="88">
        <f t="shared" si="8"/>
        <v>0</v>
      </c>
      <c r="G48" s="88">
        <f t="shared" si="8"/>
        <v>28.4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0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>
        <f t="shared" si="8"/>
        <v>0</v>
      </c>
      <c r="AA48" s="90">
        <f t="shared" si="7"/>
        <v>28.4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38</v>
      </c>
      <c r="B51" s="87">
        <f t="shared" ref="B51:Z51" si="10">SUM(B10:B15)+B25+B39</f>
        <v>27.694000000000003</v>
      </c>
      <c r="C51" s="88">
        <f t="shared" si="10"/>
        <v>61.75</v>
      </c>
      <c r="D51" s="88">
        <f t="shared" si="10"/>
        <v>48.109000000000009</v>
      </c>
      <c r="E51" s="88">
        <f t="shared" si="10"/>
        <v>32.181000000000004</v>
      </c>
      <c r="F51" s="88">
        <f t="shared" si="10"/>
        <v>26.571000000000002</v>
      </c>
      <c r="G51" s="88">
        <f t="shared" si="10"/>
        <v>49.491</v>
      </c>
      <c r="H51" s="88">
        <f t="shared" si="10"/>
        <v>41.623999999999995</v>
      </c>
      <c r="I51" s="88">
        <f t="shared" si="10"/>
        <v>16.344999999999999</v>
      </c>
      <c r="J51" s="88">
        <f t="shared" si="10"/>
        <v>27.788</v>
      </c>
      <c r="K51" s="88">
        <f t="shared" si="10"/>
        <v>41.177999999999997</v>
      </c>
      <c r="L51" s="88">
        <f t="shared" si="10"/>
        <v>46.136000000000003</v>
      </c>
      <c r="M51" s="88">
        <f t="shared" si="10"/>
        <v>30.725999999999999</v>
      </c>
      <c r="N51" s="88">
        <f t="shared" si="10"/>
        <v>74.527000000000001</v>
      </c>
      <c r="O51" s="88">
        <f t="shared" si="10"/>
        <v>57.519999999999996</v>
      </c>
      <c r="P51" s="88">
        <f t="shared" si="10"/>
        <v>56.818000000000005</v>
      </c>
      <c r="Q51" s="88">
        <f t="shared" si="10"/>
        <v>43.234999999999999</v>
      </c>
      <c r="R51" s="88">
        <f t="shared" si="10"/>
        <v>39.431000000000004</v>
      </c>
      <c r="S51" s="88">
        <f t="shared" si="10"/>
        <v>6.1989999999999998</v>
      </c>
      <c r="T51" s="88">
        <f t="shared" si="10"/>
        <v>21.385000000000002</v>
      </c>
      <c r="U51" s="88">
        <f t="shared" si="10"/>
        <v>53.955000000000005</v>
      </c>
      <c r="V51" s="88">
        <f t="shared" si="10"/>
        <v>7.47</v>
      </c>
      <c r="W51" s="88">
        <f t="shared" si="10"/>
        <v>15.276000000000003</v>
      </c>
      <c r="X51" s="88">
        <f t="shared" si="10"/>
        <v>23.361000000000001</v>
      </c>
      <c r="Y51" s="88">
        <f t="shared" si="10"/>
        <v>33.163000000000004</v>
      </c>
      <c r="Z51" s="89">
        <f t="shared" si="10"/>
        <v>0</v>
      </c>
      <c r="AA51" s="104">
        <f>SUM(B51:Z51)</f>
        <v>881.93299999999999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0" priority="1" operator="greaterThan">
      <formula>1500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AA31"/>
  <sheetViews>
    <sheetView showGridLines="0" zoomScale="75" zoomScaleNormal="75" workbookViewId="0"/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10" t="s">
        <v>0</v>
      </c>
      <c r="W1" s="110"/>
      <c r="X1" s="110"/>
      <c r="Y1" s="110"/>
      <c r="Z1" s="110"/>
      <c r="AA1" s="110"/>
    </row>
    <row r="2" spans="1:27" ht="30" customHeight="1" thickBot="1" x14ac:dyDescent="0.25">
      <c r="A2" s="6">
        <v>45396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49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/>
      <c r="C4" s="18"/>
      <c r="D4" s="18"/>
      <c r="E4" s="18"/>
      <c r="F4" s="18"/>
      <c r="G4" s="18">
        <v>28.4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9"/>
      <c r="AA4" s="111">
        <f>SUM(B4:Z4)</f>
        <v>28.4</v>
      </c>
    </row>
    <row r="5" spans="1:27" ht="24.95" customHeight="1" thickBot="1" x14ac:dyDescent="0.25">
      <c r="A5" s="11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1:27" ht="24.95" customHeight="1" x14ac:dyDescent="0.2">
      <c r="A7" s="26" t="s">
        <v>3</v>
      </c>
      <c r="B7" s="116">
        <v>60.88</v>
      </c>
      <c r="C7" s="117">
        <v>65.819999999999993</v>
      </c>
      <c r="D7" s="117">
        <v>62.47</v>
      </c>
      <c r="E7" s="117">
        <v>72.930000000000007</v>
      </c>
      <c r="F7" s="117">
        <v>73.92</v>
      </c>
      <c r="G7" s="117">
        <v>74.05</v>
      </c>
      <c r="H7" s="117">
        <v>78.23</v>
      </c>
      <c r="I7" s="117">
        <v>22.5</v>
      </c>
      <c r="J7" s="117">
        <v>15.29</v>
      </c>
      <c r="K7" s="117">
        <v>0.52</v>
      </c>
      <c r="L7" s="117">
        <v>0.54</v>
      </c>
      <c r="M7" s="117">
        <v>0.5</v>
      </c>
      <c r="N7" s="117">
        <v>0.11</v>
      </c>
      <c r="O7" s="117">
        <v>0</v>
      </c>
      <c r="P7" s="117">
        <v>0.1</v>
      </c>
      <c r="Q7" s="117">
        <v>0.53</v>
      </c>
      <c r="R7" s="117">
        <v>0.53</v>
      </c>
      <c r="S7" s="117">
        <v>64.53</v>
      </c>
      <c r="T7" s="117">
        <v>63.81</v>
      </c>
      <c r="U7" s="117">
        <v>74.84</v>
      </c>
      <c r="V7" s="117">
        <v>105.61</v>
      </c>
      <c r="W7" s="117">
        <v>95.63</v>
      </c>
      <c r="X7" s="117">
        <v>82.65</v>
      </c>
      <c r="Y7" s="117">
        <v>74.34</v>
      </c>
      <c r="Z7" s="118"/>
      <c r="AA7" s="119">
        <f>IF(SUM(B7:Z7)&lt;&gt;0,AVERAGEIF(B7:Z7,"&lt;&gt;"""),"")</f>
        <v>45.430416666666666</v>
      </c>
    </row>
    <row r="8" spans="1:27" ht="24.95" customHeight="1" thickBot="1" x14ac:dyDescent="0.25">
      <c r="A8" s="112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A8" s="35"/>
    </row>
    <row r="9" spans="1:27" ht="18" customHeight="1" thickBot="1" x14ac:dyDescent="0.25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7" ht="30" customHeight="1" thickBot="1" x14ac:dyDescent="0.25">
      <c r="A10" s="69" t="s">
        <v>33</v>
      </c>
      <c r="B10" s="91">
        <v>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</row>
    <row r="11" spans="1:27" ht="24.95" customHeight="1" x14ac:dyDescent="0.2">
      <c r="A11" s="70" t="s">
        <v>27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26"/>
      <c r="AA11" s="127">
        <f t="shared" ref="AA11:AA16" si="0">SUM(B11:Z11)</f>
        <v>0</v>
      </c>
    </row>
    <row r="12" spans="1:27" ht="24.95" customHeight="1" x14ac:dyDescent="0.2">
      <c r="A12" s="97" t="s">
        <v>28</v>
      </c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  <c r="Z12" s="131"/>
      <c r="AA12" s="132">
        <f t="shared" si="0"/>
        <v>0</v>
      </c>
    </row>
    <row r="13" spans="1:27" ht="24.95" customHeight="1" x14ac:dyDescent="0.2">
      <c r="A13" s="97" t="s">
        <v>29</v>
      </c>
      <c r="B13" s="128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30"/>
      <c r="Z13" s="131"/>
      <c r="AA13" s="132">
        <f t="shared" si="0"/>
        <v>0</v>
      </c>
    </row>
    <row r="14" spans="1:27" ht="24.95" customHeight="1" x14ac:dyDescent="0.2">
      <c r="A14" s="97" t="s">
        <v>30</v>
      </c>
      <c r="B14" s="128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1"/>
      <c r="AA14" s="132">
        <f t="shared" si="0"/>
        <v>0</v>
      </c>
    </row>
    <row r="15" spans="1:27" ht="24.95" customHeight="1" x14ac:dyDescent="0.2">
      <c r="A15" s="97" t="s">
        <v>31</v>
      </c>
      <c r="B15" s="128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1"/>
      <c r="AA15" s="132">
        <f t="shared" si="0"/>
        <v>0</v>
      </c>
    </row>
    <row r="16" spans="1:27" ht="30" customHeight="1" thickBot="1" x14ac:dyDescent="0.25">
      <c r="A16" s="86" t="s">
        <v>50</v>
      </c>
      <c r="B16" s="134">
        <f t="shared" ref="B16:Z16" si="1">IF(LEN(B$2)&gt;0,SUM(B11:B15),"")</f>
        <v>0</v>
      </c>
      <c r="C16" s="135">
        <f t="shared" si="1"/>
        <v>0</v>
      </c>
      <c r="D16" s="135">
        <f t="shared" si="1"/>
        <v>0</v>
      </c>
      <c r="E16" s="135">
        <f t="shared" si="1"/>
        <v>0</v>
      </c>
      <c r="F16" s="135">
        <f t="shared" si="1"/>
        <v>0</v>
      </c>
      <c r="G16" s="135">
        <f t="shared" si="1"/>
        <v>0</v>
      </c>
      <c r="H16" s="135">
        <f t="shared" si="1"/>
        <v>0</v>
      </c>
      <c r="I16" s="135">
        <f t="shared" si="1"/>
        <v>0</v>
      </c>
      <c r="J16" s="135">
        <f t="shared" si="1"/>
        <v>0</v>
      </c>
      <c r="K16" s="135">
        <f t="shared" si="1"/>
        <v>0</v>
      </c>
      <c r="L16" s="135">
        <f t="shared" si="1"/>
        <v>0</v>
      </c>
      <c r="M16" s="135">
        <f t="shared" si="1"/>
        <v>0</v>
      </c>
      <c r="N16" s="135">
        <f t="shared" si="1"/>
        <v>0</v>
      </c>
      <c r="O16" s="135">
        <f t="shared" si="1"/>
        <v>0</v>
      </c>
      <c r="P16" s="135">
        <f t="shared" si="1"/>
        <v>0</v>
      </c>
      <c r="Q16" s="135">
        <f t="shared" si="1"/>
        <v>0</v>
      </c>
      <c r="R16" s="135">
        <f t="shared" si="1"/>
        <v>0</v>
      </c>
      <c r="S16" s="135">
        <f t="shared" si="1"/>
        <v>0</v>
      </c>
      <c r="T16" s="135">
        <f t="shared" si="1"/>
        <v>0</v>
      </c>
      <c r="U16" s="135">
        <f t="shared" si="1"/>
        <v>0</v>
      </c>
      <c r="V16" s="135">
        <f t="shared" si="1"/>
        <v>0</v>
      </c>
      <c r="W16" s="135">
        <f t="shared" si="1"/>
        <v>0</v>
      </c>
      <c r="X16" s="135">
        <f t="shared" si="1"/>
        <v>0</v>
      </c>
      <c r="Y16" s="135">
        <f t="shared" si="1"/>
        <v>0</v>
      </c>
      <c r="Z16" s="136" t="str">
        <f t="shared" si="1"/>
        <v/>
      </c>
      <c r="AA16" s="90">
        <f t="shared" si="0"/>
        <v>0</v>
      </c>
    </row>
    <row r="17" spans="1:27" ht="18" customHeight="1" thickBot="1" x14ac:dyDescent="0.25">
      <c r="A17" s="101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30" customHeight="1" thickBot="1" x14ac:dyDescent="0.25">
      <c r="A18" s="69" t="s">
        <v>46</v>
      </c>
      <c r="B18" s="91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</row>
    <row r="19" spans="1:27" ht="24.95" customHeight="1" x14ac:dyDescent="0.2">
      <c r="A19" s="70" t="s">
        <v>40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26"/>
      <c r="AA19" s="127">
        <f t="shared" ref="AA19:AA24" si="2">SUM(B19:Z19)</f>
        <v>0</v>
      </c>
    </row>
    <row r="20" spans="1:27" ht="24.95" customHeight="1" x14ac:dyDescent="0.2">
      <c r="A20" s="97" t="s">
        <v>41</v>
      </c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131"/>
      <c r="AA20" s="132">
        <f t="shared" si="2"/>
        <v>0</v>
      </c>
    </row>
    <row r="21" spans="1:27" ht="24.95" customHeight="1" x14ac:dyDescent="0.2">
      <c r="A21" s="97" t="s">
        <v>42</v>
      </c>
      <c r="B21" s="128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30"/>
      <c r="Z21" s="131"/>
      <c r="AA21" s="132">
        <f t="shared" si="2"/>
        <v>0</v>
      </c>
    </row>
    <row r="22" spans="1:27" ht="24.95" customHeight="1" x14ac:dyDescent="0.2">
      <c r="A22" s="97" t="s">
        <v>43</v>
      </c>
      <c r="B22" s="128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1"/>
      <c r="AA22" s="132">
        <f t="shared" si="2"/>
        <v>0</v>
      </c>
    </row>
    <row r="23" spans="1:27" ht="24.95" customHeight="1" x14ac:dyDescent="0.2">
      <c r="A23" s="97" t="s">
        <v>44</v>
      </c>
      <c r="B23" s="128"/>
      <c r="C23" s="133"/>
      <c r="D23" s="133"/>
      <c r="E23" s="133"/>
      <c r="F23" s="133"/>
      <c r="G23" s="133">
        <v>28.4</v>
      </c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1"/>
      <c r="AA23" s="132">
        <f t="shared" si="2"/>
        <v>28.4</v>
      </c>
    </row>
    <row r="24" spans="1:27" ht="30" customHeight="1" thickBot="1" x14ac:dyDescent="0.25">
      <c r="A24" s="86" t="s">
        <v>48</v>
      </c>
      <c r="B24" s="134">
        <f t="shared" ref="B24:Z24" si="3">IF(LEN(B$2)&gt;0,SUM(B19:B23),"")</f>
        <v>0</v>
      </c>
      <c r="C24" s="135">
        <f t="shared" si="3"/>
        <v>0</v>
      </c>
      <c r="D24" s="135">
        <f t="shared" si="3"/>
        <v>0</v>
      </c>
      <c r="E24" s="135">
        <f t="shared" si="3"/>
        <v>0</v>
      </c>
      <c r="F24" s="135">
        <f t="shared" si="3"/>
        <v>0</v>
      </c>
      <c r="G24" s="135">
        <f t="shared" si="3"/>
        <v>28.4</v>
      </c>
      <c r="H24" s="135">
        <f t="shared" si="3"/>
        <v>0</v>
      </c>
      <c r="I24" s="135">
        <f t="shared" si="3"/>
        <v>0</v>
      </c>
      <c r="J24" s="135">
        <f t="shared" si="3"/>
        <v>0</v>
      </c>
      <c r="K24" s="135">
        <f t="shared" si="3"/>
        <v>0</v>
      </c>
      <c r="L24" s="135">
        <f t="shared" si="3"/>
        <v>0</v>
      </c>
      <c r="M24" s="135">
        <f t="shared" si="3"/>
        <v>0</v>
      </c>
      <c r="N24" s="135">
        <f t="shared" si="3"/>
        <v>0</v>
      </c>
      <c r="O24" s="135">
        <f t="shared" si="3"/>
        <v>0</v>
      </c>
      <c r="P24" s="135">
        <f t="shared" si="3"/>
        <v>0</v>
      </c>
      <c r="Q24" s="135">
        <f t="shared" si="3"/>
        <v>0</v>
      </c>
      <c r="R24" s="135">
        <f t="shared" si="3"/>
        <v>0</v>
      </c>
      <c r="S24" s="135">
        <f t="shared" si="3"/>
        <v>0</v>
      </c>
      <c r="T24" s="135">
        <f t="shared" si="3"/>
        <v>0</v>
      </c>
      <c r="U24" s="135">
        <f t="shared" si="3"/>
        <v>0</v>
      </c>
      <c r="V24" s="135">
        <f t="shared" si="3"/>
        <v>0</v>
      </c>
      <c r="W24" s="135">
        <f t="shared" si="3"/>
        <v>0</v>
      </c>
      <c r="X24" s="135">
        <f t="shared" si="3"/>
        <v>0</v>
      </c>
      <c r="Y24" s="135">
        <f t="shared" si="3"/>
        <v>0</v>
      </c>
      <c r="Z24" s="136" t="str">
        <f t="shared" si="3"/>
        <v/>
      </c>
      <c r="AA24" s="90">
        <f t="shared" si="2"/>
        <v>28.4</v>
      </c>
    </row>
    <row r="25" spans="1:27" ht="15.95" customHeight="1" x14ac:dyDescent="0.2"/>
    <row r="28" spans="1:27" x14ac:dyDescent="0.2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AA28" s="138"/>
    </row>
    <row r="31" spans="1:27" x14ac:dyDescent="0.2">
      <c r="J31" s="139"/>
    </row>
  </sheetData>
  <mergeCells count="6">
    <mergeCell ref="V1:AA1"/>
    <mergeCell ref="B3:AA3"/>
    <mergeCell ref="B6:AA6"/>
    <mergeCell ref="B9:AA9"/>
    <mergeCell ref="B10:AA10"/>
    <mergeCell ref="B18:AA18"/>
  </mergeCells>
  <printOptions horizontalCentered="1"/>
  <pageMargins left="0.15748031496062992" right="0.19685039370078741" top="0.39370078740157483" bottom="0.43307086614173229" header="0.19685039370078741" footer="0.19685039370078741"/>
  <pageSetup scale="42" orientation="landscape" horizontalDpi="300" verticalDpi="300" r:id="rId1"/>
  <headerFooter>
    <oddHeader>&amp;L&amp;A</oddHeader>
    <oddFooter>&amp;R&amp;D,&amp;T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57</vt:i4>
      </vt:variant>
    </vt:vector>
  </HeadingPairs>
  <TitlesOfParts>
    <vt:vector size="61" baseType="lpstr">
      <vt:lpstr>SPOT_Summary (SELL)</vt:lpstr>
      <vt:lpstr>SPOT_Summary (BUY)</vt:lpstr>
      <vt:lpstr>MKT_Coupling</vt:lpstr>
      <vt:lpstr>Summary_Chart</vt:lpstr>
      <vt:lpstr>BRD_EXP_NAMES_DAM_CPL</vt:lpstr>
      <vt:lpstr>BRD_EXP_NAMES_SUM_BUY</vt:lpstr>
      <vt:lpstr>BRD_EXP_NAMES_SUM_BUY_CPL</vt:lpstr>
      <vt:lpstr>BRD_EXP_VALUES_DAM_CPL</vt:lpstr>
      <vt:lpstr>BRD_EXP_VALUES_SUM_BUY</vt:lpstr>
      <vt:lpstr>BRD_EXP_VALUES_SUM_BUY_CPL</vt:lpstr>
      <vt:lpstr>BRD_IMP_NAMES_DAM_CPL</vt:lpstr>
      <vt:lpstr>BRD_IMP_NAMES_SUM_SELL</vt:lpstr>
      <vt:lpstr>BRD_IMP_NAMES_SUM_SELL_CPL</vt:lpstr>
      <vt:lpstr>BRD_IMP_VALUES_DAM_CPL</vt:lpstr>
      <vt:lpstr>BRD_IMP_VALUES_SUM_SELL</vt:lpstr>
      <vt:lpstr>BRD_IMP_VALUES_SUM_SELL_CPL</vt:lpstr>
      <vt:lpstr>BUY_ORDERS_NAMES_SUM_BUY</vt:lpstr>
      <vt:lpstr>BUY_ORDERS_VALUES_SUM_BUY</vt:lpstr>
      <vt:lpstr>DAM_CPL_PUB_TIME</vt:lpstr>
      <vt:lpstr>DEMAND_NAMES_SUM_BUY</vt:lpstr>
      <vt:lpstr>DEMAND_NAMES_SUM_SELL</vt:lpstr>
      <vt:lpstr>DEMAND_VALUES_SUM_BUY</vt:lpstr>
      <vt:lpstr>DEMAND_VALUES_SUM_SELL</vt:lpstr>
      <vt:lpstr>GR_MAINLAND_MCP_DAM_CPL</vt:lpstr>
      <vt:lpstr>GR_MAINLAND_MCP_SUM_BUY</vt:lpstr>
      <vt:lpstr>GR_MAINLAND_MCP_SUM_SELL</vt:lpstr>
      <vt:lpstr>MKT_DAM_COUPLING_DELIVERY_DAY</vt:lpstr>
      <vt:lpstr>MKT_DAM_COUPLING_TITLE</vt:lpstr>
      <vt:lpstr>MKT_SUM_BUY_DELIVERY_DAY</vt:lpstr>
      <vt:lpstr>MKT_SUM_BUY_TITLE</vt:lpstr>
      <vt:lpstr>MKT_SUM_SELL_DELIVERY_DAY</vt:lpstr>
      <vt:lpstr>MKT_SUM_SELL_TITLE</vt:lpstr>
      <vt:lpstr>MTUs_MKT_DAM_COUPLING</vt:lpstr>
      <vt:lpstr>MTUs_MKT_SUM_BUY</vt:lpstr>
      <vt:lpstr>MTUs_MKT_SUM_SELL</vt:lpstr>
      <vt:lpstr>NET_POSITION_GR_MAINLAND_DAM_CPL</vt:lpstr>
      <vt:lpstr>MKT_Coupling!Print_Area</vt:lpstr>
      <vt:lpstr>'SPOT_Summary (SELL)'!Print_Area</vt:lpstr>
      <vt:lpstr>SELL_ORDERS_NAMES_SUM_SELL</vt:lpstr>
      <vt:lpstr>SELL_ORDERS_VALUES_SUM_SELL</vt:lpstr>
      <vt:lpstr>TOT_DEMAND_GR_MAINLAND_SUM_BUY</vt:lpstr>
      <vt:lpstr>TOT_SUM_BUY_PUB_TIME</vt:lpstr>
      <vt:lpstr>TOT_SUM_SELL_PUB_TIME</vt:lpstr>
      <vt:lpstr>TOT_SUPPLY_GR_MAINLAND_SUM_SELL</vt:lpstr>
      <vt:lpstr>UNITS_CRT_VALUES_SUM_BUY</vt:lpstr>
      <vt:lpstr>UNITS_CRT_VALUES_SUM_SELL</vt:lpstr>
      <vt:lpstr>UNITS_CRTRES_VALUES_SUM_BUY</vt:lpstr>
      <vt:lpstr>UNITS_CRTRES_VALUES_SUM_SELL</vt:lpstr>
      <vt:lpstr>UNITS_GAS_VALUES_SUM_BUY</vt:lpstr>
      <vt:lpstr>UNITS_GAS_VALUES_SUM_SELL</vt:lpstr>
      <vt:lpstr>UNITS_HDR_VALUES_SUM_BUY</vt:lpstr>
      <vt:lpstr>UNITS_HDR_VALUES_SUM_SELL</vt:lpstr>
      <vt:lpstr>UNITS_IMP_VALUES_SUM_SELL</vt:lpstr>
      <vt:lpstr>UNITS_LIG_VALUES_SUM_BUY</vt:lpstr>
      <vt:lpstr>UNITS_LIG_VALUES_SUM_SELL</vt:lpstr>
      <vt:lpstr>UNITS_NAMES_SUM_BUY</vt:lpstr>
      <vt:lpstr>UNITS_NAMES_SUM_SELL</vt:lpstr>
      <vt:lpstr>UNITS_RES_VALUES_SUM_BUY</vt:lpstr>
      <vt:lpstr>UNITS_RES_VALUES_SUM_SELL</vt:lpstr>
      <vt:lpstr>UNITS_VALUES_SUM_BUY</vt:lpstr>
      <vt:lpstr>UNITS_VALUES_SUM_SELL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MarketOperator2</dc:creator>
  <cp:lastModifiedBy>MarketOperator2</cp:lastModifiedBy>
  <dcterms:created xsi:type="dcterms:W3CDTF">2024-04-13T20:30:00Z</dcterms:created>
  <dcterms:modified xsi:type="dcterms:W3CDTF">2024-04-13T20:30:02Z</dcterms:modified>
</cp:coreProperties>
</file>