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48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M51" i="4" s="1"/>
  <c r="L16" i="4"/>
  <c r="L51" i="4" s="1"/>
  <c r="K16" i="4"/>
  <c r="K51" i="4" s="1"/>
  <c r="J16" i="4"/>
  <c r="J51" i="4" s="1"/>
  <c r="I16" i="4"/>
  <c r="I51" i="4" s="1"/>
  <c r="H16" i="4"/>
  <c r="H51" i="4" s="1"/>
  <c r="G16" i="4"/>
  <c r="G51" i="4" s="1"/>
  <c r="F16" i="4"/>
  <c r="F51" i="4" s="1"/>
  <c r="E16" i="4"/>
  <c r="E51" i="4" s="1"/>
  <c r="D16" i="4"/>
  <c r="D51" i="4" s="1"/>
  <c r="C16" i="4"/>
  <c r="C51" i="4" s="1"/>
  <c r="B16" i="4"/>
  <c r="B51" i="4" s="1"/>
  <c r="AA51" i="4" s="1"/>
  <c r="AA15" i="4"/>
  <c r="AA14" i="4"/>
  <c r="AA13" i="4"/>
  <c r="AA12" i="4"/>
  <c r="AA11" i="4"/>
  <c r="AA10" i="4"/>
  <c r="AA16" i="4" s="1"/>
  <c r="AA7" i="4"/>
  <c r="AA4" i="4"/>
  <c r="AA51" i="5" l="1"/>
</calcChain>
</file>

<file path=xl/sharedStrings.xml><?xml version="1.0" encoding="utf-8"?>
<sst xmlns="http://schemas.openxmlformats.org/spreadsheetml/2006/main" count="117" uniqueCount="53">
  <si>
    <t>Publication on: 13/04/2024 16:18:48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</si>
  <si>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</si>
  <si>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</si>
  <si>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</si>
  <si>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</si>
  <si>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</si>
  <si>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</si>
  <si>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</si>
  <si>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</si>
  <si>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</si>
  <si>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</si>
  <si>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</si>
  <si>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</si>
  <si>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</si>
  <si>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</si>
  <si>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</si>
  <si>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</si>
  <si>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</si>
  <si>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</si>
  <si>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</si>
  <si>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</si>
  <si>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</si>
  <si>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</si>
  <si>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</si>
  <si>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</si>
  <si>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</si>
  <si>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</si>
  <si>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</si>
  <si>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</si>
  <si>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</si>
  <si>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</si>
  <si>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</si>
  <si>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</si>
  <si>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</si>
  <si>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</si>
  <si>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</si>
  <si>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</si>
  <si>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</si>
  <si>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</si>
  <si>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</si>
  <si>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</si>
  <si>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</si>
  <si>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</si>
  <si>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</si>
  <si>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</si>
  <si>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</si>
  <si>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</si>
  <si>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</si>
  <si>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</si>
  <si>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</si>
  <si>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</si>
  <si>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Complementary Regional Intraday '1' Market</t>
  </si>
  <si>
    <t>Complementary Regional Intraday '1'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</si>
</sst>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2D47-4EE9-B946-EA925FB27DA2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1-2D47-4EE9-B946-EA925FB27DA2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11.159000000000001</c:v>
                </c:pt>
                <c:pt idx="1">
                  <c:v>46.28</c:v>
                </c:pt>
                <c:pt idx="2">
                  <c:v>39.708999999999996</c:v>
                </c:pt>
                <c:pt idx="3">
                  <c:v>41.331000000000003</c:v>
                </c:pt>
                <c:pt idx="4">
                  <c:v>41.331000000000003</c:v>
                </c:pt>
                <c:pt idx="5">
                  <c:v>41.331000000000003</c:v>
                </c:pt>
                <c:pt idx="6">
                  <c:v>17.204999999999998</c:v>
                </c:pt>
                <c:pt idx="19">
                  <c:v>56.936999999999998</c:v>
                </c:pt>
                <c:pt idx="20">
                  <c:v>19.198</c:v>
                </c:pt>
                <c:pt idx="21">
                  <c:v>54.550000000000004</c:v>
                </c:pt>
                <c:pt idx="22">
                  <c:v>57.006</c:v>
                </c:pt>
                <c:pt idx="23">
                  <c:v>55.332000000000001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47-4EE9-B946-EA925FB27DA2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47-4EE9-B946-EA925FB27DA2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0">
                  <c:v>0.04</c:v>
                </c:pt>
                <c:pt idx="7">
                  <c:v>1E-3</c:v>
                </c:pt>
                <c:pt idx="8">
                  <c:v>3.2539999999999996</c:v>
                </c:pt>
                <c:pt idx="9">
                  <c:v>6.4889999999999999</c:v>
                </c:pt>
                <c:pt idx="10">
                  <c:v>6.3520000000000003</c:v>
                </c:pt>
                <c:pt idx="11">
                  <c:v>5.1669999999999998</c:v>
                </c:pt>
                <c:pt idx="12">
                  <c:v>35.497999999999998</c:v>
                </c:pt>
                <c:pt idx="13">
                  <c:v>36.823999999999998</c:v>
                </c:pt>
                <c:pt idx="14">
                  <c:v>32.972999999999999</c:v>
                </c:pt>
                <c:pt idx="15">
                  <c:v>6.048</c:v>
                </c:pt>
                <c:pt idx="16">
                  <c:v>8.8209999999999997</c:v>
                </c:pt>
                <c:pt idx="17">
                  <c:v>4.7059999999999995</c:v>
                </c:pt>
                <c:pt idx="18">
                  <c:v>2.9219999999999997</c:v>
                </c:pt>
                <c:pt idx="20">
                  <c:v>2.9670000000000001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47-4EE9-B946-EA925FB27DA2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5-2D47-4EE9-B946-EA925FB27DA2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6-2D47-4EE9-B946-EA925FB27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11.199</c:v>
                </c:pt>
                <c:pt idx="1">
                  <c:v>46.28</c:v>
                </c:pt>
                <c:pt idx="2">
                  <c:v>39.708999999999996</c:v>
                </c:pt>
                <c:pt idx="3">
                  <c:v>41.330999999999996</c:v>
                </c:pt>
                <c:pt idx="4">
                  <c:v>41.330999999999996</c:v>
                </c:pt>
                <c:pt idx="5">
                  <c:v>41.360999999999997</c:v>
                </c:pt>
                <c:pt idx="6">
                  <c:v>17.205000000000002</c:v>
                </c:pt>
                <c:pt idx="7">
                  <c:v>2.7499999999999996</c:v>
                </c:pt>
                <c:pt idx="8">
                  <c:v>3.254</c:v>
                </c:pt>
                <c:pt idx="9">
                  <c:v>6.4889999999999999</c:v>
                </c:pt>
                <c:pt idx="10">
                  <c:v>6.3520000000000003</c:v>
                </c:pt>
                <c:pt idx="11">
                  <c:v>5.5330000000000004</c:v>
                </c:pt>
                <c:pt idx="12">
                  <c:v>35.770999999999994</c:v>
                </c:pt>
                <c:pt idx="13">
                  <c:v>36.824000000000005</c:v>
                </c:pt>
                <c:pt idx="14">
                  <c:v>32.973000000000006</c:v>
                </c:pt>
                <c:pt idx="15">
                  <c:v>6.048</c:v>
                </c:pt>
                <c:pt idx="16">
                  <c:v>9.0109999999999992</c:v>
                </c:pt>
                <c:pt idx="17">
                  <c:v>4.992</c:v>
                </c:pt>
                <c:pt idx="18">
                  <c:v>2.9219999999999997</c:v>
                </c:pt>
                <c:pt idx="19">
                  <c:v>56.936999999999998</c:v>
                </c:pt>
                <c:pt idx="20">
                  <c:v>22.164999999999996</c:v>
                </c:pt>
                <c:pt idx="21">
                  <c:v>54.55</c:v>
                </c:pt>
                <c:pt idx="22">
                  <c:v>57.006</c:v>
                </c:pt>
                <c:pt idx="23">
                  <c:v>55.331999999999994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D47-4EE9-B946-EA925FB27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60.88</c:v>
                </c:pt>
                <c:pt idx="1">
                  <c:v>68.67</c:v>
                </c:pt>
                <c:pt idx="2">
                  <c:v>61.08</c:v>
                </c:pt>
                <c:pt idx="3">
                  <c:v>69.63</c:v>
                </c:pt>
                <c:pt idx="4">
                  <c:v>70.7</c:v>
                </c:pt>
                <c:pt idx="5">
                  <c:v>71.45</c:v>
                </c:pt>
                <c:pt idx="6">
                  <c:v>78.010000000000005</c:v>
                </c:pt>
                <c:pt idx="7">
                  <c:v>19.97</c:v>
                </c:pt>
                <c:pt idx="8">
                  <c:v>15.49</c:v>
                </c:pt>
                <c:pt idx="9">
                  <c:v>0.52</c:v>
                </c:pt>
                <c:pt idx="10">
                  <c:v>0.52</c:v>
                </c:pt>
                <c:pt idx="11">
                  <c:v>0.43</c:v>
                </c:pt>
                <c:pt idx="12">
                  <c:v>0</c:v>
                </c:pt>
                <c:pt idx="13">
                  <c:v>-0.02</c:v>
                </c:pt>
                <c:pt idx="14">
                  <c:v>-0.01</c:v>
                </c:pt>
                <c:pt idx="15">
                  <c:v>0.53</c:v>
                </c:pt>
                <c:pt idx="16">
                  <c:v>0.53</c:v>
                </c:pt>
                <c:pt idx="17">
                  <c:v>62.53</c:v>
                </c:pt>
                <c:pt idx="18">
                  <c:v>63.1</c:v>
                </c:pt>
                <c:pt idx="19">
                  <c:v>74.55</c:v>
                </c:pt>
                <c:pt idx="20">
                  <c:v>103.3</c:v>
                </c:pt>
                <c:pt idx="21">
                  <c:v>96.05</c:v>
                </c:pt>
                <c:pt idx="22">
                  <c:v>83.34</c:v>
                </c:pt>
                <c:pt idx="23">
                  <c:v>75.36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D47-4EE9-B946-EA925FB27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AA8" sqref="AA8"/>
    </sheetView>
  </sheetViews>
  <sheetFormatPr defaultColWidth="9.140625" defaultRowHeight="15.95" customHeight="1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45396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11.199</v>
      </c>
      <c r="C4" s="18">
        <v>46.28</v>
      </c>
      <c r="D4" s="18">
        <v>39.708999999999996</v>
      </c>
      <c r="E4" s="18">
        <v>41.331000000000003</v>
      </c>
      <c r="F4" s="18">
        <v>41.331000000000003</v>
      </c>
      <c r="G4" s="18">
        <v>41.331000000000003</v>
      </c>
      <c r="H4" s="18">
        <v>17.204999999999998</v>
      </c>
      <c r="I4" s="18">
        <v>2.75</v>
      </c>
      <c r="J4" s="18">
        <v>3.2539999999999996</v>
      </c>
      <c r="K4" s="18">
        <v>6.4889999999999999</v>
      </c>
      <c r="L4" s="18">
        <v>6.3520000000000003</v>
      </c>
      <c r="M4" s="18">
        <v>5.5329999999999995</v>
      </c>
      <c r="N4" s="18">
        <v>35.771000000000001</v>
      </c>
      <c r="O4" s="18">
        <v>36.823999999999998</v>
      </c>
      <c r="P4" s="18">
        <v>32.972999999999999</v>
      </c>
      <c r="Q4" s="18">
        <v>6.048</v>
      </c>
      <c r="R4" s="18">
        <v>9.0109999999999992</v>
      </c>
      <c r="S4" s="18">
        <v>4.9919999999999991</v>
      </c>
      <c r="T4" s="18">
        <v>2.9219999999999997</v>
      </c>
      <c r="U4" s="18">
        <v>56.936999999999998</v>
      </c>
      <c r="V4" s="18">
        <v>22.164999999999999</v>
      </c>
      <c r="W4" s="18">
        <v>54.55</v>
      </c>
      <c r="X4" s="18">
        <v>57.006</v>
      </c>
      <c r="Y4" s="18">
        <v>55.332000000000001</v>
      </c>
      <c r="Z4" s="19"/>
      <c r="AA4" s="20">
        <f>SUM(B4:Z4)</f>
        <v>637.29500000000007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60.88</v>
      </c>
      <c r="C7" s="28">
        <v>68.67</v>
      </c>
      <c r="D7" s="28">
        <v>61.08</v>
      </c>
      <c r="E7" s="28">
        <v>69.63</v>
      </c>
      <c r="F7" s="28">
        <v>70.7</v>
      </c>
      <c r="G7" s="28">
        <v>71.45</v>
      </c>
      <c r="H7" s="28">
        <v>78.010000000000005</v>
      </c>
      <c r="I7" s="28">
        <v>19.97</v>
      </c>
      <c r="J7" s="28">
        <v>15.49</v>
      </c>
      <c r="K7" s="28">
        <v>0.52</v>
      </c>
      <c r="L7" s="28">
        <v>0.52</v>
      </c>
      <c r="M7" s="28">
        <v>0.43</v>
      </c>
      <c r="N7" s="28">
        <v>0</v>
      </c>
      <c r="O7" s="28">
        <v>-0.02</v>
      </c>
      <c r="P7" s="28">
        <v>-0.01</v>
      </c>
      <c r="Q7" s="28">
        <v>0.53</v>
      </c>
      <c r="R7" s="28">
        <v>0.53</v>
      </c>
      <c r="S7" s="28">
        <v>62.53</v>
      </c>
      <c r="T7" s="28">
        <v>63.1</v>
      </c>
      <c r="U7" s="28">
        <v>74.55</v>
      </c>
      <c r="V7" s="28">
        <v>103.3</v>
      </c>
      <c r="W7" s="28">
        <v>96.05</v>
      </c>
      <c r="X7" s="28">
        <v>83.34</v>
      </c>
      <c r="Y7" s="28">
        <v>75.36</v>
      </c>
      <c r="Z7" s="29"/>
      <c r="AA7" s="30">
        <f>IF(SUM(B7:Z7)&lt;&gt;0,AVERAGEIF(B7:Z7,"&lt;&gt;"""),"")</f>
        <v>44.858749999999986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>
        <v>11.159000000000001</v>
      </c>
      <c r="C12" s="52">
        <v>46.28</v>
      </c>
      <c r="D12" s="52">
        <v>39.708999999999996</v>
      </c>
      <c r="E12" s="52">
        <v>41.331000000000003</v>
      </c>
      <c r="F12" s="52">
        <v>41.331000000000003</v>
      </c>
      <c r="G12" s="52">
        <v>41.331000000000003</v>
      </c>
      <c r="H12" s="52">
        <v>17.204999999999998</v>
      </c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>
        <v>56.936999999999998</v>
      </c>
      <c r="V12" s="52">
        <v>19.198</v>
      </c>
      <c r="W12" s="52">
        <v>54.550000000000004</v>
      </c>
      <c r="X12" s="52">
        <v>57.006</v>
      </c>
      <c r="Y12" s="52">
        <v>55.332000000000001</v>
      </c>
      <c r="Z12" s="53"/>
      <c r="AA12" s="54">
        <f t="shared" si="0"/>
        <v>481.36900000000003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>
        <v>0.04</v>
      </c>
      <c r="C14" s="57"/>
      <c r="D14" s="57"/>
      <c r="E14" s="57"/>
      <c r="F14" s="57"/>
      <c r="G14" s="57"/>
      <c r="H14" s="57"/>
      <c r="I14" s="57">
        <v>1E-3</v>
      </c>
      <c r="J14" s="57">
        <v>3.2539999999999996</v>
      </c>
      <c r="K14" s="57">
        <v>6.4889999999999999</v>
      </c>
      <c r="L14" s="57">
        <v>6.3520000000000003</v>
      </c>
      <c r="M14" s="57">
        <v>5.1669999999999998</v>
      </c>
      <c r="N14" s="57">
        <v>35.497999999999998</v>
      </c>
      <c r="O14" s="57">
        <v>36.823999999999998</v>
      </c>
      <c r="P14" s="57">
        <v>32.972999999999999</v>
      </c>
      <c r="Q14" s="57">
        <v>6.048</v>
      </c>
      <c r="R14" s="57">
        <v>8.8209999999999997</v>
      </c>
      <c r="S14" s="57">
        <v>4.7059999999999995</v>
      </c>
      <c r="T14" s="57">
        <v>2.9219999999999997</v>
      </c>
      <c r="U14" s="57"/>
      <c r="V14" s="57">
        <v>2.9670000000000001</v>
      </c>
      <c r="W14" s="57"/>
      <c r="X14" s="57"/>
      <c r="Y14" s="57"/>
      <c r="Z14" s="58"/>
      <c r="AA14" s="59">
        <f t="shared" si="0"/>
        <v>152.06199999999998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11.199</v>
      </c>
      <c r="C16" s="62">
        <f t="shared" ref="C16:Z16" si="1">IF(LEN(C$2)&gt;0,SUM(C10:C15),"")</f>
        <v>46.28</v>
      </c>
      <c r="D16" s="62">
        <f t="shared" si="1"/>
        <v>39.708999999999996</v>
      </c>
      <c r="E16" s="62">
        <f t="shared" si="1"/>
        <v>41.331000000000003</v>
      </c>
      <c r="F16" s="62">
        <f t="shared" si="1"/>
        <v>41.331000000000003</v>
      </c>
      <c r="G16" s="62">
        <f t="shared" si="1"/>
        <v>41.331000000000003</v>
      </c>
      <c r="H16" s="62">
        <f t="shared" si="1"/>
        <v>17.204999999999998</v>
      </c>
      <c r="I16" s="62">
        <f t="shared" si="1"/>
        <v>1E-3</v>
      </c>
      <c r="J16" s="62">
        <f t="shared" si="1"/>
        <v>3.2539999999999996</v>
      </c>
      <c r="K16" s="62">
        <f t="shared" si="1"/>
        <v>6.4889999999999999</v>
      </c>
      <c r="L16" s="62">
        <f t="shared" si="1"/>
        <v>6.3520000000000003</v>
      </c>
      <c r="M16" s="62">
        <f t="shared" si="1"/>
        <v>5.1669999999999998</v>
      </c>
      <c r="N16" s="62">
        <f t="shared" si="1"/>
        <v>35.497999999999998</v>
      </c>
      <c r="O16" s="62">
        <f t="shared" si="1"/>
        <v>36.823999999999998</v>
      </c>
      <c r="P16" s="62">
        <f t="shared" si="1"/>
        <v>32.972999999999999</v>
      </c>
      <c r="Q16" s="62">
        <f t="shared" si="1"/>
        <v>6.048</v>
      </c>
      <c r="R16" s="62">
        <f t="shared" si="1"/>
        <v>8.8209999999999997</v>
      </c>
      <c r="S16" s="62">
        <f t="shared" si="1"/>
        <v>4.7059999999999995</v>
      </c>
      <c r="T16" s="62">
        <f t="shared" si="1"/>
        <v>2.9219999999999997</v>
      </c>
      <c r="U16" s="62">
        <f t="shared" si="1"/>
        <v>56.936999999999998</v>
      </c>
      <c r="V16" s="62">
        <f t="shared" si="1"/>
        <v>22.164999999999999</v>
      </c>
      <c r="W16" s="62">
        <f t="shared" si="1"/>
        <v>54.550000000000004</v>
      </c>
      <c r="X16" s="62">
        <f t="shared" si="1"/>
        <v>57.006</v>
      </c>
      <c r="Y16" s="62">
        <f t="shared" si="1"/>
        <v>55.332000000000001</v>
      </c>
      <c r="Z16" s="63" t="str">
        <f t="shared" si="1"/>
        <v/>
      </c>
      <c r="AA16" s="64">
        <f>SUM(AA10:AA15)</f>
        <v>633.43100000000004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>
        <v>0.28599999999999998</v>
      </c>
      <c r="T20" s="77"/>
      <c r="U20" s="77"/>
      <c r="V20" s="77"/>
      <c r="W20" s="77"/>
      <c r="X20" s="77"/>
      <c r="Y20" s="77"/>
      <c r="Z20" s="78"/>
      <c r="AA20" s="79">
        <f t="shared" si="2"/>
        <v>0.28599999999999998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>
        <v>2.7490000000000001</v>
      </c>
      <c r="J21" s="81"/>
      <c r="K21" s="81"/>
      <c r="L21" s="81"/>
      <c r="M21" s="81">
        <v>0.36599999999999999</v>
      </c>
      <c r="N21" s="81">
        <v>0.27300000000000002</v>
      </c>
      <c r="O21" s="81"/>
      <c r="P21" s="81"/>
      <c r="Q21" s="81"/>
      <c r="R21" s="81">
        <v>0.19</v>
      </c>
      <c r="S21" s="81"/>
      <c r="T21" s="81"/>
      <c r="U21" s="81"/>
      <c r="V21" s="81"/>
      <c r="W21" s="81"/>
      <c r="X21" s="81"/>
      <c r="Y21" s="81"/>
      <c r="Z21" s="78"/>
      <c r="AA21" s="79">
        <f t="shared" si="2"/>
        <v>3.5780000000000003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>IF(LEN(B$2)&gt;0,SUM(B19:B24),"")</f>
        <v>0</v>
      </c>
      <c r="C25" s="88">
        <f t="shared" ref="C25:Z25" si="3">IF(LEN(C$2)&gt;0,SUM(C19:C24),"")</f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0</v>
      </c>
      <c r="I25" s="88">
        <f t="shared" si="3"/>
        <v>2.7490000000000001</v>
      </c>
      <c r="J25" s="88">
        <f t="shared" si="3"/>
        <v>0</v>
      </c>
      <c r="K25" s="88">
        <f t="shared" si="3"/>
        <v>0</v>
      </c>
      <c r="L25" s="88">
        <f t="shared" si="3"/>
        <v>0</v>
      </c>
      <c r="M25" s="88">
        <f t="shared" si="3"/>
        <v>0.36599999999999999</v>
      </c>
      <c r="N25" s="88">
        <f t="shared" si="3"/>
        <v>0.27300000000000002</v>
      </c>
      <c r="O25" s="88">
        <f t="shared" si="3"/>
        <v>0</v>
      </c>
      <c r="P25" s="88">
        <f t="shared" si="3"/>
        <v>0</v>
      </c>
      <c r="Q25" s="88">
        <f t="shared" si="3"/>
        <v>0</v>
      </c>
      <c r="R25" s="88">
        <f t="shared" si="3"/>
        <v>0.19</v>
      </c>
      <c r="S25" s="88">
        <f t="shared" si="3"/>
        <v>0.28599999999999998</v>
      </c>
      <c r="T25" s="88">
        <f t="shared" si="3"/>
        <v>0</v>
      </c>
      <c r="U25" s="88">
        <f t="shared" si="3"/>
        <v>0</v>
      </c>
      <c r="V25" s="88">
        <f t="shared" si="3"/>
        <v>0</v>
      </c>
      <c r="W25" s="88">
        <f t="shared" si="3"/>
        <v>0</v>
      </c>
      <c r="X25" s="88">
        <f t="shared" si="3"/>
        <v>0</v>
      </c>
      <c r="Y25" s="88">
        <f t="shared" si="3"/>
        <v>0</v>
      </c>
      <c r="Z25" s="89" t="str">
        <f t="shared" si="3"/>
        <v/>
      </c>
      <c r="AA25" s="90">
        <f>SUM(AA19:AA24)</f>
        <v>3.8640000000000003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>
        <v>11.199</v>
      </c>
      <c r="C29" s="77">
        <v>46.28</v>
      </c>
      <c r="D29" s="77">
        <v>39.709000000000003</v>
      </c>
      <c r="E29" s="77">
        <v>41.331000000000003</v>
      </c>
      <c r="F29" s="77">
        <v>41.331000000000003</v>
      </c>
      <c r="G29" s="77">
        <v>41.331000000000003</v>
      </c>
      <c r="H29" s="77">
        <v>17.204999999999998</v>
      </c>
      <c r="I29" s="77">
        <v>2.75</v>
      </c>
      <c r="J29" s="77">
        <v>3.254</v>
      </c>
      <c r="K29" s="77">
        <v>6.4889999999999999</v>
      </c>
      <c r="L29" s="77">
        <v>6.3520000000000003</v>
      </c>
      <c r="M29" s="77">
        <v>5.5330000000000004</v>
      </c>
      <c r="N29" s="77">
        <v>35.771000000000001</v>
      </c>
      <c r="O29" s="77">
        <v>36.823999999999998</v>
      </c>
      <c r="P29" s="77">
        <v>32.972999999999999</v>
      </c>
      <c r="Q29" s="77">
        <v>6.048</v>
      </c>
      <c r="R29" s="77">
        <v>9.0109999999999992</v>
      </c>
      <c r="S29" s="77">
        <v>4.992</v>
      </c>
      <c r="T29" s="77">
        <v>2.9220000000000002</v>
      </c>
      <c r="U29" s="77">
        <v>56.936999999999998</v>
      </c>
      <c r="V29" s="77">
        <v>22.164999999999999</v>
      </c>
      <c r="W29" s="77">
        <v>54.55</v>
      </c>
      <c r="X29" s="77">
        <v>57.006</v>
      </c>
      <c r="Y29" s="77">
        <v>55.332000000000001</v>
      </c>
      <c r="Z29" s="78"/>
      <c r="AA29" s="79">
        <f>SUM(B29:Z29)</f>
        <v>637.29500000000007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25</v>
      </c>
      <c r="B31" s="61">
        <f>IF(LEN(B$2)&gt;0,SUM(B28:B30),"")</f>
        <v>11.199</v>
      </c>
      <c r="C31" s="62">
        <f t="shared" ref="C31:Z31" si="4">IF(LEN(C$2)&gt;0,SUM(C28:C30),"")</f>
        <v>46.28</v>
      </c>
      <c r="D31" s="62">
        <f t="shared" si="4"/>
        <v>39.709000000000003</v>
      </c>
      <c r="E31" s="62">
        <f t="shared" si="4"/>
        <v>41.331000000000003</v>
      </c>
      <c r="F31" s="62">
        <f t="shared" si="4"/>
        <v>41.331000000000003</v>
      </c>
      <c r="G31" s="62">
        <f t="shared" si="4"/>
        <v>41.331000000000003</v>
      </c>
      <c r="H31" s="62">
        <f t="shared" si="4"/>
        <v>17.204999999999998</v>
      </c>
      <c r="I31" s="62">
        <f t="shared" si="4"/>
        <v>2.75</v>
      </c>
      <c r="J31" s="62">
        <f t="shared" si="4"/>
        <v>3.254</v>
      </c>
      <c r="K31" s="62">
        <f t="shared" si="4"/>
        <v>6.4889999999999999</v>
      </c>
      <c r="L31" s="62">
        <f t="shared" si="4"/>
        <v>6.3520000000000003</v>
      </c>
      <c r="M31" s="62">
        <f t="shared" si="4"/>
        <v>5.5330000000000004</v>
      </c>
      <c r="N31" s="62">
        <f t="shared" si="4"/>
        <v>35.771000000000001</v>
      </c>
      <c r="O31" s="62">
        <f t="shared" si="4"/>
        <v>36.823999999999998</v>
      </c>
      <c r="P31" s="62">
        <f t="shared" si="4"/>
        <v>32.972999999999999</v>
      </c>
      <c r="Q31" s="62">
        <f t="shared" si="4"/>
        <v>6.048</v>
      </c>
      <c r="R31" s="62">
        <f t="shared" si="4"/>
        <v>9.0109999999999992</v>
      </c>
      <c r="S31" s="62">
        <f t="shared" si="4"/>
        <v>4.992</v>
      </c>
      <c r="T31" s="62">
        <f t="shared" si="4"/>
        <v>2.9220000000000002</v>
      </c>
      <c r="U31" s="62">
        <f t="shared" si="4"/>
        <v>56.936999999999998</v>
      </c>
      <c r="V31" s="62">
        <f t="shared" si="4"/>
        <v>22.164999999999999</v>
      </c>
      <c r="W31" s="62">
        <f t="shared" si="4"/>
        <v>54.55</v>
      </c>
      <c r="X31" s="62">
        <f t="shared" si="4"/>
        <v>57.006</v>
      </c>
      <c r="Y31" s="62">
        <f t="shared" si="4"/>
        <v>55.332000000000001</v>
      </c>
      <c r="Z31" s="63" t="str">
        <f t="shared" si="4"/>
        <v/>
      </c>
      <c r="AA31" s="64">
        <f>SUM(AA28:AA30)</f>
        <v>637.29500000000007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28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29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30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0</v>
      </c>
    </row>
    <row r="39" spans="1:27" ht="30" customHeight="1" thickBot="1" x14ac:dyDescent="0.25">
      <c r="A39" s="86" t="s">
        <v>32</v>
      </c>
      <c r="B39" s="87">
        <f t="shared" ref="B39:Z39" si="6">IF(LEN(B$2)&gt;0,SUM(B34:B38),"")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 t="str">
        <f t="shared" si="6"/>
        <v/>
      </c>
      <c r="AA39" s="90">
        <f t="shared" si="5"/>
        <v>0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0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>
        <f>IF(LEN(B$2)&gt;0,SUM(B42:B47),"")</f>
        <v>0</v>
      </c>
      <c r="C48" s="88">
        <f t="shared" ref="C48:Z48" si="8">IF(LEN(C$2)&gt;0,SUM(C42:C47),"")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 t="str">
        <f t="shared" si="8"/>
        <v/>
      </c>
      <c r="AA48" s="90">
        <f t="shared" si="7"/>
        <v>0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>
        <f t="shared" ref="B51:Z51" si="10">IF(LEN(B$2)&gt;0,B16+B25+B39,"")</f>
        <v>11.199</v>
      </c>
      <c r="C51" s="88">
        <f t="shared" si="10"/>
        <v>46.28</v>
      </c>
      <c r="D51" s="88">
        <f t="shared" si="10"/>
        <v>39.708999999999996</v>
      </c>
      <c r="E51" s="88">
        <f t="shared" si="10"/>
        <v>41.331000000000003</v>
      </c>
      <c r="F51" s="88">
        <f t="shared" si="10"/>
        <v>41.331000000000003</v>
      </c>
      <c r="G51" s="88">
        <f t="shared" si="10"/>
        <v>41.331000000000003</v>
      </c>
      <c r="H51" s="88">
        <f t="shared" si="10"/>
        <v>17.204999999999998</v>
      </c>
      <c r="I51" s="88">
        <f t="shared" si="10"/>
        <v>2.75</v>
      </c>
      <c r="J51" s="88">
        <f t="shared" si="10"/>
        <v>3.2539999999999996</v>
      </c>
      <c r="K51" s="88">
        <f t="shared" si="10"/>
        <v>6.4889999999999999</v>
      </c>
      <c r="L51" s="88">
        <f t="shared" si="10"/>
        <v>6.3520000000000003</v>
      </c>
      <c r="M51" s="88">
        <f t="shared" si="10"/>
        <v>5.5329999999999995</v>
      </c>
      <c r="N51" s="88">
        <f t="shared" si="10"/>
        <v>35.771000000000001</v>
      </c>
      <c r="O51" s="88">
        <f t="shared" si="10"/>
        <v>36.823999999999998</v>
      </c>
      <c r="P51" s="88">
        <f t="shared" si="10"/>
        <v>32.972999999999999</v>
      </c>
      <c r="Q51" s="88">
        <f t="shared" si="10"/>
        <v>6.048</v>
      </c>
      <c r="R51" s="88">
        <f t="shared" si="10"/>
        <v>9.0109999999999992</v>
      </c>
      <c r="S51" s="88">
        <f t="shared" si="10"/>
        <v>4.9919999999999991</v>
      </c>
      <c r="T51" s="88">
        <f t="shared" si="10"/>
        <v>2.9219999999999997</v>
      </c>
      <c r="U51" s="88">
        <f t="shared" si="10"/>
        <v>56.936999999999998</v>
      </c>
      <c r="V51" s="88">
        <f t="shared" si="10"/>
        <v>22.164999999999999</v>
      </c>
      <c r="W51" s="88">
        <f t="shared" si="10"/>
        <v>54.550000000000004</v>
      </c>
      <c r="X51" s="88">
        <f t="shared" si="10"/>
        <v>57.006</v>
      </c>
      <c r="Y51" s="88">
        <f t="shared" si="10"/>
        <v>55.332000000000001</v>
      </c>
      <c r="Z51" s="89" t="str">
        <f t="shared" si="10"/>
        <v/>
      </c>
      <c r="AA51" s="104">
        <f>SUM(B51:Z51)</f>
        <v>637.29500000000007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6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B10" sqref="B10"/>
    </sheetView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45396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11.199</v>
      </c>
      <c r="C4" s="18">
        <v>46.28</v>
      </c>
      <c r="D4" s="18">
        <v>39.708999999999996</v>
      </c>
      <c r="E4" s="18">
        <v>41.330999999999996</v>
      </c>
      <c r="F4" s="18">
        <v>41.330999999999996</v>
      </c>
      <c r="G4" s="18">
        <v>41.360999999999997</v>
      </c>
      <c r="H4" s="18">
        <v>17.205000000000002</v>
      </c>
      <c r="I4" s="18">
        <v>2.7499999999999996</v>
      </c>
      <c r="J4" s="18">
        <v>3.254</v>
      </c>
      <c r="K4" s="18">
        <v>6.4889999999999999</v>
      </c>
      <c r="L4" s="18">
        <v>6.3520000000000003</v>
      </c>
      <c r="M4" s="18">
        <v>5.5330000000000004</v>
      </c>
      <c r="N4" s="18">
        <v>35.770999999999994</v>
      </c>
      <c r="O4" s="18">
        <v>36.824000000000005</v>
      </c>
      <c r="P4" s="18">
        <v>32.973000000000006</v>
      </c>
      <c r="Q4" s="18">
        <v>6.048</v>
      </c>
      <c r="R4" s="18">
        <v>9.0109999999999992</v>
      </c>
      <c r="S4" s="18">
        <v>4.992</v>
      </c>
      <c r="T4" s="18">
        <v>2.9219999999999997</v>
      </c>
      <c r="U4" s="18">
        <v>56.936999999999998</v>
      </c>
      <c r="V4" s="18">
        <v>22.164999999999996</v>
      </c>
      <c r="W4" s="18">
        <v>54.55</v>
      </c>
      <c r="X4" s="18">
        <v>57.006</v>
      </c>
      <c r="Y4" s="18">
        <v>55.331999999999994</v>
      </c>
      <c r="Z4" s="19"/>
      <c r="AA4" s="20">
        <f>SUM(B4:Z4)</f>
        <v>637.32500000000005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60.88</v>
      </c>
      <c r="C7" s="28">
        <v>68.67</v>
      </c>
      <c r="D7" s="28">
        <v>61.08</v>
      </c>
      <c r="E7" s="28">
        <v>69.63</v>
      </c>
      <c r="F7" s="28">
        <v>70.7</v>
      </c>
      <c r="G7" s="28">
        <v>71.45</v>
      </c>
      <c r="H7" s="28">
        <v>78.010000000000005</v>
      </c>
      <c r="I7" s="28">
        <v>19.97</v>
      </c>
      <c r="J7" s="28">
        <v>15.49</v>
      </c>
      <c r="K7" s="28">
        <v>0.52</v>
      </c>
      <c r="L7" s="28">
        <v>0.52</v>
      </c>
      <c r="M7" s="28">
        <v>0.43</v>
      </c>
      <c r="N7" s="28">
        <v>0</v>
      </c>
      <c r="O7" s="28">
        <v>-0.02</v>
      </c>
      <c r="P7" s="28">
        <v>-0.01</v>
      </c>
      <c r="Q7" s="28">
        <v>0.53</v>
      </c>
      <c r="R7" s="28">
        <v>0.53</v>
      </c>
      <c r="S7" s="28">
        <v>62.53</v>
      </c>
      <c r="T7" s="28">
        <v>63.1</v>
      </c>
      <c r="U7" s="28">
        <v>74.55</v>
      </c>
      <c r="V7" s="28">
        <v>103.3</v>
      </c>
      <c r="W7" s="28">
        <v>96.05</v>
      </c>
      <c r="X7" s="28">
        <v>83.34</v>
      </c>
      <c r="Y7" s="28">
        <v>75.36</v>
      </c>
      <c r="Z7" s="29"/>
      <c r="AA7" s="30">
        <f>IF(SUM(B7:Z7)&lt;&gt;0,AVERAGEIF(B7:Z7,"&lt;&gt;"""),"")</f>
        <v>44.858749999999986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>
        <v>0.04</v>
      </c>
      <c r="S12" s="52"/>
      <c r="T12" s="52"/>
      <c r="U12" s="52"/>
      <c r="V12" s="52"/>
      <c r="W12" s="52"/>
      <c r="X12" s="52"/>
      <c r="Y12" s="52"/>
      <c r="Z12" s="53"/>
      <c r="AA12" s="54">
        <f t="shared" si="0"/>
        <v>0.04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>
        <v>8.9999999999999993E-3</v>
      </c>
      <c r="C14" s="57">
        <v>4.3540000000000001</v>
      </c>
      <c r="D14" s="57">
        <v>2.3419999999999996</v>
      </c>
      <c r="E14" s="57">
        <v>2.2610000000000001</v>
      </c>
      <c r="F14" s="57">
        <v>1.9119999999999999</v>
      </c>
      <c r="G14" s="57">
        <v>0.93700000000000006</v>
      </c>
      <c r="H14" s="57">
        <v>0.34300000000000003</v>
      </c>
      <c r="I14" s="57">
        <v>0.28900000000000003</v>
      </c>
      <c r="J14" s="57"/>
      <c r="K14" s="57"/>
      <c r="L14" s="57"/>
      <c r="M14" s="57"/>
      <c r="N14" s="57">
        <v>6</v>
      </c>
      <c r="O14" s="57">
        <v>5.0060000000000002</v>
      </c>
      <c r="P14" s="57">
        <v>2.06</v>
      </c>
      <c r="Q14" s="57">
        <v>0.125</v>
      </c>
      <c r="R14" s="57">
        <v>2.68</v>
      </c>
      <c r="S14" s="57"/>
      <c r="T14" s="57">
        <v>2E-3</v>
      </c>
      <c r="U14" s="57">
        <v>2.6230000000000002</v>
      </c>
      <c r="V14" s="57">
        <v>2E-3</v>
      </c>
      <c r="W14" s="57">
        <v>1.0149999999999999</v>
      </c>
      <c r="X14" s="57">
        <v>2.2210000000000001</v>
      </c>
      <c r="Y14" s="57">
        <v>2.5819999999999999</v>
      </c>
      <c r="Z14" s="58"/>
      <c r="AA14" s="59">
        <f t="shared" si="0"/>
        <v>36.762999999999998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8.9999999999999993E-3</v>
      </c>
      <c r="C16" s="62">
        <f t="shared" ref="C16:Z16" si="1">IF(LEN(C$2)&gt;0,SUM(C10:C15),"")</f>
        <v>4.3540000000000001</v>
      </c>
      <c r="D16" s="62">
        <f t="shared" si="1"/>
        <v>2.3419999999999996</v>
      </c>
      <c r="E16" s="62">
        <f t="shared" si="1"/>
        <v>2.2610000000000001</v>
      </c>
      <c r="F16" s="62">
        <f t="shared" si="1"/>
        <v>1.9119999999999999</v>
      </c>
      <c r="G16" s="62">
        <f t="shared" si="1"/>
        <v>0.93700000000000006</v>
      </c>
      <c r="H16" s="62">
        <f t="shared" si="1"/>
        <v>0.34300000000000003</v>
      </c>
      <c r="I16" s="62">
        <f t="shared" si="1"/>
        <v>0.28900000000000003</v>
      </c>
      <c r="J16" s="62">
        <f t="shared" si="1"/>
        <v>0</v>
      </c>
      <c r="K16" s="62">
        <f t="shared" si="1"/>
        <v>0</v>
      </c>
      <c r="L16" s="62">
        <f t="shared" si="1"/>
        <v>0</v>
      </c>
      <c r="M16" s="62">
        <f t="shared" si="1"/>
        <v>0</v>
      </c>
      <c r="N16" s="62">
        <f t="shared" si="1"/>
        <v>6</v>
      </c>
      <c r="O16" s="62">
        <f t="shared" si="1"/>
        <v>5.0060000000000002</v>
      </c>
      <c r="P16" s="62">
        <f t="shared" si="1"/>
        <v>2.06</v>
      </c>
      <c r="Q16" s="62">
        <f t="shared" si="1"/>
        <v>0.125</v>
      </c>
      <c r="R16" s="62">
        <f t="shared" si="1"/>
        <v>2.72</v>
      </c>
      <c r="S16" s="62">
        <f t="shared" si="1"/>
        <v>0</v>
      </c>
      <c r="T16" s="62">
        <f t="shared" si="1"/>
        <v>2E-3</v>
      </c>
      <c r="U16" s="62">
        <f t="shared" si="1"/>
        <v>2.6230000000000002</v>
      </c>
      <c r="V16" s="62">
        <f t="shared" si="1"/>
        <v>2E-3</v>
      </c>
      <c r="W16" s="62">
        <f t="shared" si="1"/>
        <v>1.0149999999999999</v>
      </c>
      <c r="X16" s="62">
        <f t="shared" si="1"/>
        <v>2.2210000000000001</v>
      </c>
      <c r="Y16" s="62">
        <f t="shared" si="1"/>
        <v>2.5819999999999999</v>
      </c>
      <c r="Z16" s="63" t="str">
        <f t="shared" si="1"/>
        <v/>
      </c>
      <c r="AA16" s="64">
        <f>SUM(AA10:AA15)</f>
        <v>36.802999999999997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>
        <v>1.5</v>
      </c>
      <c r="D19" s="72">
        <v>1.5</v>
      </c>
      <c r="E19" s="72">
        <v>1.5</v>
      </c>
      <c r="F19" s="72">
        <v>1.5</v>
      </c>
      <c r="G19" s="72">
        <v>1.5</v>
      </c>
      <c r="H19" s="72">
        <v>1.5</v>
      </c>
      <c r="I19" s="72">
        <v>1.5</v>
      </c>
      <c r="J19" s="72">
        <v>1.5</v>
      </c>
      <c r="K19" s="72">
        <v>1.5</v>
      </c>
      <c r="L19" s="72">
        <v>1.5</v>
      </c>
      <c r="M19" s="72">
        <v>1.5</v>
      </c>
      <c r="N19" s="72">
        <v>1.5</v>
      </c>
      <c r="O19" s="72">
        <v>1.5</v>
      </c>
      <c r="P19" s="72">
        <v>1.5</v>
      </c>
      <c r="Q19" s="72">
        <v>1.5</v>
      </c>
      <c r="R19" s="72">
        <v>4.8</v>
      </c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27.3</v>
      </c>
    </row>
    <row r="20" spans="1:27" ht="24.95" customHeight="1" x14ac:dyDescent="0.2">
      <c r="A20" s="75" t="s">
        <v>15</v>
      </c>
      <c r="B20" s="76"/>
      <c r="C20" s="77">
        <v>5.1710000000000003</v>
      </c>
      <c r="D20" s="77">
        <v>4.8170000000000002</v>
      </c>
      <c r="E20" s="77">
        <v>5.4619999999999997</v>
      </c>
      <c r="F20" s="77">
        <v>5.4029999999999996</v>
      </c>
      <c r="G20" s="77">
        <v>5.2869999999999999</v>
      </c>
      <c r="H20" s="77">
        <v>5.1840000000000002</v>
      </c>
      <c r="I20" s="77">
        <v>0.46800000000000003</v>
      </c>
      <c r="J20" s="77"/>
      <c r="K20" s="77">
        <v>9.4E-2</v>
      </c>
      <c r="L20" s="77">
        <v>9.6000000000000002E-2</v>
      </c>
      <c r="M20" s="77">
        <v>9.2999999999999999E-2</v>
      </c>
      <c r="N20" s="77">
        <v>14.515999999999998</v>
      </c>
      <c r="O20" s="77">
        <v>14.505000000000001</v>
      </c>
      <c r="P20" s="77">
        <v>14.575999999999999</v>
      </c>
      <c r="Q20" s="77">
        <v>0.10199999999999999</v>
      </c>
      <c r="R20" s="77"/>
      <c r="S20" s="77"/>
      <c r="T20" s="77"/>
      <c r="U20" s="77">
        <v>5.4139999999999997</v>
      </c>
      <c r="V20" s="77">
        <v>4.8550000000000004</v>
      </c>
      <c r="W20" s="77">
        <v>5.3530000000000006</v>
      </c>
      <c r="X20" s="77">
        <v>5.22</v>
      </c>
      <c r="Y20" s="77">
        <v>5.2420000000000009</v>
      </c>
      <c r="Z20" s="78"/>
      <c r="AA20" s="79">
        <f t="shared" si="2"/>
        <v>101.858</v>
      </c>
    </row>
    <row r="21" spans="1:27" ht="24.95" customHeight="1" x14ac:dyDescent="0.2">
      <c r="A21" s="75" t="s">
        <v>16</v>
      </c>
      <c r="B21" s="80">
        <v>11.19</v>
      </c>
      <c r="C21" s="81">
        <v>35.255000000000003</v>
      </c>
      <c r="D21" s="81">
        <v>31.05</v>
      </c>
      <c r="E21" s="81">
        <v>32.108000000000004</v>
      </c>
      <c r="F21" s="81">
        <v>32.516000000000005</v>
      </c>
      <c r="G21" s="81">
        <v>18.736999999999998</v>
      </c>
      <c r="H21" s="81">
        <v>10.178000000000001</v>
      </c>
      <c r="I21" s="81">
        <v>0.49299999999999999</v>
      </c>
      <c r="J21" s="81">
        <v>1.754</v>
      </c>
      <c r="K21" s="81">
        <v>4.8949999999999996</v>
      </c>
      <c r="L21" s="81">
        <v>4.7560000000000002</v>
      </c>
      <c r="M21" s="81">
        <v>3.9400000000000004</v>
      </c>
      <c r="N21" s="81">
        <v>13.754999999999999</v>
      </c>
      <c r="O21" s="81">
        <v>15.812999999999999</v>
      </c>
      <c r="P21" s="81">
        <v>14.837</v>
      </c>
      <c r="Q21" s="81">
        <v>4.3209999999999997</v>
      </c>
      <c r="R21" s="81">
        <v>1.4910000000000001</v>
      </c>
      <c r="S21" s="81">
        <v>4.992</v>
      </c>
      <c r="T21" s="81">
        <v>2.92</v>
      </c>
      <c r="U21" s="81">
        <v>48.900000000000006</v>
      </c>
      <c r="V21" s="81">
        <v>17.308</v>
      </c>
      <c r="W21" s="81">
        <v>48.182000000000002</v>
      </c>
      <c r="X21" s="81">
        <v>49.564999999999998</v>
      </c>
      <c r="Y21" s="81">
        <v>47.507999999999996</v>
      </c>
      <c r="Z21" s="78"/>
      <c r="AA21" s="79">
        <f t="shared" si="2"/>
        <v>456.46399999999994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 t="shared" ref="B25:AA25" si="3">SUM(B19:B24)</f>
        <v>11.19</v>
      </c>
      <c r="C25" s="88">
        <f t="shared" si="3"/>
        <v>41.926000000000002</v>
      </c>
      <c r="D25" s="88">
        <f t="shared" si="3"/>
        <v>37.367000000000004</v>
      </c>
      <c r="E25" s="88">
        <f t="shared" si="3"/>
        <v>39.070000000000007</v>
      </c>
      <c r="F25" s="88">
        <f t="shared" si="3"/>
        <v>39.419000000000004</v>
      </c>
      <c r="G25" s="88">
        <f t="shared" si="3"/>
        <v>25.523999999999997</v>
      </c>
      <c r="H25" s="88">
        <f t="shared" si="3"/>
        <v>16.862000000000002</v>
      </c>
      <c r="I25" s="88">
        <f t="shared" si="3"/>
        <v>2.4609999999999999</v>
      </c>
      <c r="J25" s="88">
        <f t="shared" si="3"/>
        <v>3.254</v>
      </c>
      <c r="K25" s="88">
        <f t="shared" si="3"/>
        <v>6.4889999999999999</v>
      </c>
      <c r="L25" s="88">
        <f t="shared" si="3"/>
        <v>6.3520000000000003</v>
      </c>
      <c r="M25" s="88">
        <f t="shared" si="3"/>
        <v>5.5330000000000004</v>
      </c>
      <c r="N25" s="88">
        <f t="shared" si="3"/>
        <v>29.770999999999997</v>
      </c>
      <c r="O25" s="88">
        <f t="shared" si="3"/>
        <v>31.818000000000001</v>
      </c>
      <c r="P25" s="88">
        <f t="shared" si="3"/>
        <v>30.913</v>
      </c>
      <c r="Q25" s="88">
        <f t="shared" si="3"/>
        <v>5.923</v>
      </c>
      <c r="R25" s="88">
        <f t="shared" si="3"/>
        <v>6.2910000000000004</v>
      </c>
      <c r="S25" s="88">
        <f t="shared" si="3"/>
        <v>4.992</v>
      </c>
      <c r="T25" s="88">
        <f t="shared" si="3"/>
        <v>2.92</v>
      </c>
      <c r="U25" s="88">
        <f t="shared" si="3"/>
        <v>54.314000000000007</v>
      </c>
      <c r="V25" s="88">
        <f t="shared" si="3"/>
        <v>22.163</v>
      </c>
      <c r="W25" s="88">
        <f t="shared" si="3"/>
        <v>53.535000000000004</v>
      </c>
      <c r="X25" s="88">
        <f t="shared" si="3"/>
        <v>54.784999999999997</v>
      </c>
      <c r="Y25" s="88">
        <f t="shared" si="3"/>
        <v>52.75</v>
      </c>
      <c r="Z25" s="89">
        <f t="shared" si="3"/>
        <v>0</v>
      </c>
      <c r="AA25" s="90">
        <f t="shared" si="3"/>
        <v>585.62199999999996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>
        <v>11.199</v>
      </c>
      <c r="C29" s="77">
        <v>46.28</v>
      </c>
      <c r="D29" s="77">
        <v>39.709000000000003</v>
      </c>
      <c r="E29" s="77">
        <v>41.331000000000003</v>
      </c>
      <c r="F29" s="77">
        <v>41.331000000000003</v>
      </c>
      <c r="G29" s="77">
        <v>26.460999999999999</v>
      </c>
      <c r="H29" s="77">
        <v>17.204999999999998</v>
      </c>
      <c r="I29" s="77">
        <v>2.75</v>
      </c>
      <c r="J29" s="77">
        <v>3.254</v>
      </c>
      <c r="K29" s="77">
        <v>6.4889999999999999</v>
      </c>
      <c r="L29" s="77">
        <v>6.3520000000000003</v>
      </c>
      <c r="M29" s="77">
        <v>5.5330000000000004</v>
      </c>
      <c r="N29" s="77">
        <v>35.771000000000001</v>
      </c>
      <c r="O29" s="77">
        <v>36.823999999999998</v>
      </c>
      <c r="P29" s="77">
        <v>32.972999999999999</v>
      </c>
      <c r="Q29" s="77">
        <v>6.048</v>
      </c>
      <c r="R29" s="77">
        <v>9.0109999999999992</v>
      </c>
      <c r="S29" s="77">
        <v>4.992</v>
      </c>
      <c r="T29" s="77">
        <v>2.9220000000000002</v>
      </c>
      <c r="U29" s="77">
        <v>56.936999999999998</v>
      </c>
      <c r="V29" s="77">
        <v>22.164999999999999</v>
      </c>
      <c r="W29" s="77">
        <v>54.55</v>
      </c>
      <c r="X29" s="77">
        <v>57.006</v>
      </c>
      <c r="Y29" s="77">
        <v>55.332000000000001</v>
      </c>
      <c r="Z29" s="78"/>
      <c r="AA29" s="79">
        <f>SUM(B29:Z29)</f>
        <v>622.42500000000018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11.199</v>
      </c>
      <c r="C31" s="62">
        <f t="shared" si="4"/>
        <v>46.28</v>
      </c>
      <c r="D31" s="62">
        <f t="shared" si="4"/>
        <v>39.709000000000003</v>
      </c>
      <c r="E31" s="62">
        <f t="shared" si="4"/>
        <v>41.331000000000003</v>
      </c>
      <c r="F31" s="62">
        <f t="shared" si="4"/>
        <v>41.331000000000003</v>
      </c>
      <c r="G31" s="62">
        <f t="shared" si="4"/>
        <v>26.460999999999999</v>
      </c>
      <c r="H31" s="62">
        <f t="shared" si="4"/>
        <v>17.204999999999998</v>
      </c>
      <c r="I31" s="62">
        <f t="shared" si="4"/>
        <v>2.75</v>
      </c>
      <c r="J31" s="62">
        <f t="shared" si="4"/>
        <v>3.254</v>
      </c>
      <c r="K31" s="62">
        <f t="shared" si="4"/>
        <v>6.4889999999999999</v>
      </c>
      <c r="L31" s="62">
        <f t="shared" si="4"/>
        <v>6.3520000000000003</v>
      </c>
      <c r="M31" s="62">
        <f t="shared" si="4"/>
        <v>5.5330000000000004</v>
      </c>
      <c r="N31" s="62">
        <f t="shared" si="4"/>
        <v>35.771000000000001</v>
      </c>
      <c r="O31" s="62">
        <f t="shared" si="4"/>
        <v>36.823999999999998</v>
      </c>
      <c r="P31" s="62">
        <f t="shared" si="4"/>
        <v>32.972999999999999</v>
      </c>
      <c r="Q31" s="62">
        <f t="shared" si="4"/>
        <v>6.048</v>
      </c>
      <c r="R31" s="62">
        <f t="shared" si="4"/>
        <v>9.0109999999999992</v>
      </c>
      <c r="S31" s="62">
        <f t="shared" si="4"/>
        <v>4.992</v>
      </c>
      <c r="T31" s="62">
        <f t="shared" si="4"/>
        <v>2.9220000000000002</v>
      </c>
      <c r="U31" s="62">
        <f t="shared" si="4"/>
        <v>56.936999999999998</v>
      </c>
      <c r="V31" s="62">
        <f t="shared" si="4"/>
        <v>22.164999999999999</v>
      </c>
      <c r="W31" s="62">
        <f t="shared" si="4"/>
        <v>54.55</v>
      </c>
      <c r="X31" s="62">
        <f t="shared" si="4"/>
        <v>57.006</v>
      </c>
      <c r="Y31" s="62">
        <f t="shared" si="4"/>
        <v>55.332000000000001</v>
      </c>
      <c r="Z31" s="63">
        <f t="shared" si="4"/>
        <v>0</v>
      </c>
      <c r="AA31" s="64">
        <f t="shared" si="4"/>
        <v>622.42500000000018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41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42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44</v>
      </c>
      <c r="B38" s="98"/>
      <c r="C38" s="99"/>
      <c r="D38" s="99"/>
      <c r="E38" s="99"/>
      <c r="F38" s="99"/>
      <c r="G38" s="99">
        <v>14.9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14.9</v>
      </c>
    </row>
    <row r="39" spans="1:27" ht="30" customHeight="1" thickBot="1" x14ac:dyDescent="0.25">
      <c r="A39" s="86" t="s">
        <v>45</v>
      </c>
      <c r="B39" s="87">
        <f t="shared" ref="B39:Z39" si="6">SUM(B34:B38)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14.9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>
        <f t="shared" si="6"/>
        <v>0</v>
      </c>
      <c r="AA39" s="90">
        <f t="shared" si="5"/>
        <v>14.9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/>
      <c r="C46" s="99"/>
      <c r="D46" s="99"/>
      <c r="E46" s="99"/>
      <c r="F46" s="99"/>
      <c r="G46" s="99">
        <v>14.9</v>
      </c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14.9</v>
      </c>
    </row>
    <row r="47" spans="1:27" ht="24.95" customHeight="1" x14ac:dyDescent="0.2">
      <c r="A47" s="85" t="s">
        <v>47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48</v>
      </c>
      <c r="B48" s="87">
        <f>SUM(B42:B47)</f>
        <v>0</v>
      </c>
      <c r="C48" s="88">
        <f t="shared" ref="C48:Z48" si="8">SUM(C42:C47)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14.9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>
        <f t="shared" si="8"/>
        <v>0</v>
      </c>
      <c r="AA48" s="90">
        <f t="shared" si="7"/>
        <v>14.9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11.199</v>
      </c>
      <c r="C51" s="88">
        <f t="shared" si="10"/>
        <v>46.28</v>
      </c>
      <c r="D51" s="88">
        <f t="shared" si="10"/>
        <v>39.709000000000003</v>
      </c>
      <c r="E51" s="88">
        <f t="shared" si="10"/>
        <v>41.33100000000001</v>
      </c>
      <c r="F51" s="88">
        <f t="shared" si="10"/>
        <v>41.331000000000003</v>
      </c>
      <c r="G51" s="88">
        <f t="shared" si="10"/>
        <v>41.360999999999997</v>
      </c>
      <c r="H51" s="88">
        <f t="shared" si="10"/>
        <v>17.205000000000002</v>
      </c>
      <c r="I51" s="88">
        <f t="shared" si="10"/>
        <v>2.75</v>
      </c>
      <c r="J51" s="88">
        <f t="shared" si="10"/>
        <v>3.254</v>
      </c>
      <c r="K51" s="88">
        <f t="shared" si="10"/>
        <v>6.4889999999999999</v>
      </c>
      <c r="L51" s="88">
        <f t="shared" si="10"/>
        <v>6.3520000000000003</v>
      </c>
      <c r="M51" s="88">
        <f t="shared" si="10"/>
        <v>5.5330000000000004</v>
      </c>
      <c r="N51" s="88">
        <f t="shared" si="10"/>
        <v>35.771000000000001</v>
      </c>
      <c r="O51" s="88">
        <f t="shared" si="10"/>
        <v>36.823999999999998</v>
      </c>
      <c r="P51" s="88">
        <f t="shared" si="10"/>
        <v>32.972999999999999</v>
      </c>
      <c r="Q51" s="88">
        <f t="shared" si="10"/>
        <v>6.048</v>
      </c>
      <c r="R51" s="88">
        <f t="shared" si="10"/>
        <v>9.011000000000001</v>
      </c>
      <c r="S51" s="88">
        <f t="shared" si="10"/>
        <v>4.992</v>
      </c>
      <c r="T51" s="88">
        <f t="shared" si="10"/>
        <v>2.9219999999999997</v>
      </c>
      <c r="U51" s="88">
        <f t="shared" si="10"/>
        <v>56.937000000000005</v>
      </c>
      <c r="V51" s="88">
        <f t="shared" si="10"/>
        <v>22.164999999999999</v>
      </c>
      <c r="W51" s="88">
        <f t="shared" si="10"/>
        <v>54.550000000000004</v>
      </c>
      <c r="X51" s="88">
        <f t="shared" si="10"/>
        <v>57.006</v>
      </c>
      <c r="Y51" s="88">
        <f t="shared" si="10"/>
        <v>55.332000000000001</v>
      </c>
      <c r="Z51" s="89">
        <f t="shared" si="10"/>
        <v>0</v>
      </c>
      <c r="AA51" s="104">
        <f>SUM(B51:Z51)</f>
        <v>637.32500000000016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45396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/>
      <c r="G4" s="18">
        <v>14.9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111">
        <f>SUM(B4:Z4)</f>
        <v>14.9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>
        <v>60.88</v>
      </c>
      <c r="C7" s="117">
        <v>68.67</v>
      </c>
      <c r="D7" s="117">
        <v>61.08</v>
      </c>
      <c r="E7" s="117">
        <v>69.63</v>
      </c>
      <c r="F7" s="117">
        <v>70.7</v>
      </c>
      <c r="G7" s="117">
        <v>71.45</v>
      </c>
      <c r="H7" s="117">
        <v>78.010000000000005</v>
      </c>
      <c r="I7" s="117">
        <v>19.97</v>
      </c>
      <c r="J7" s="117">
        <v>15.49</v>
      </c>
      <c r="K7" s="117">
        <v>0.52</v>
      </c>
      <c r="L7" s="117">
        <v>0.52</v>
      </c>
      <c r="M7" s="117">
        <v>0.43</v>
      </c>
      <c r="N7" s="117">
        <v>0</v>
      </c>
      <c r="O7" s="117">
        <v>-0.02</v>
      </c>
      <c r="P7" s="117">
        <v>-0.01</v>
      </c>
      <c r="Q7" s="117">
        <v>0.53</v>
      </c>
      <c r="R7" s="117">
        <v>0.53</v>
      </c>
      <c r="S7" s="117">
        <v>62.53</v>
      </c>
      <c r="T7" s="117">
        <v>63.1</v>
      </c>
      <c r="U7" s="117">
        <v>74.55</v>
      </c>
      <c r="V7" s="117">
        <v>103.3</v>
      </c>
      <c r="W7" s="117">
        <v>96.05</v>
      </c>
      <c r="X7" s="117">
        <v>83.34</v>
      </c>
      <c r="Y7" s="117">
        <v>75.36</v>
      </c>
      <c r="Z7" s="118"/>
      <c r="AA7" s="119">
        <f>IF(SUM(B7:Z7)&lt;&gt;0,AVERAGEIF(B7:Z7,"&lt;&gt;"""),"")</f>
        <v>44.858749999999986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30"/>
      <c r="Z13" s="131"/>
      <c r="AA13" s="132">
        <f t="shared" si="0"/>
        <v>0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1"/>
      <c r="AA15" s="132">
        <f t="shared" si="0"/>
        <v>0</v>
      </c>
    </row>
    <row r="16" spans="1:27" ht="30" customHeight="1" thickBot="1" x14ac:dyDescent="0.25">
      <c r="A16" s="86" t="s">
        <v>50</v>
      </c>
      <c r="B16" s="134">
        <f t="shared" ref="B16:Z16" si="1">IF(LEN(B$2)&gt;0,SUM(B11:B15),"")</f>
        <v>0</v>
      </c>
      <c r="C16" s="135">
        <f t="shared" si="1"/>
        <v>0</v>
      </c>
      <c r="D16" s="135">
        <f t="shared" si="1"/>
        <v>0</v>
      </c>
      <c r="E16" s="135">
        <f t="shared" si="1"/>
        <v>0</v>
      </c>
      <c r="F16" s="135">
        <f t="shared" si="1"/>
        <v>0</v>
      </c>
      <c r="G16" s="135">
        <f t="shared" si="1"/>
        <v>0</v>
      </c>
      <c r="H16" s="135">
        <f t="shared" si="1"/>
        <v>0</v>
      </c>
      <c r="I16" s="135">
        <f t="shared" si="1"/>
        <v>0</v>
      </c>
      <c r="J16" s="135">
        <f t="shared" si="1"/>
        <v>0</v>
      </c>
      <c r="K16" s="135">
        <f t="shared" si="1"/>
        <v>0</v>
      </c>
      <c r="L16" s="135">
        <f t="shared" si="1"/>
        <v>0</v>
      </c>
      <c r="M16" s="135">
        <f t="shared" si="1"/>
        <v>0</v>
      </c>
      <c r="N16" s="135">
        <f t="shared" si="1"/>
        <v>0</v>
      </c>
      <c r="O16" s="135">
        <f t="shared" si="1"/>
        <v>0</v>
      </c>
      <c r="P16" s="135">
        <f t="shared" si="1"/>
        <v>0</v>
      </c>
      <c r="Q16" s="135">
        <f t="shared" si="1"/>
        <v>0</v>
      </c>
      <c r="R16" s="135">
        <f t="shared" si="1"/>
        <v>0</v>
      </c>
      <c r="S16" s="135">
        <f t="shared" si="1"/>
        <v>0</v>
      </c>
      <c r="T16" s="135">
        <f t="shared" si="1"/>
        <v>0</v>
      </c>
      <c r="U16" s="135">
        <f t="shared" si="1"/>
        <v>0</v>
      </c>
      <c r="V16" s="135">
        <f t="shared" si="1"/>
        <v>0</v>
      </c>
      <c r="W16" s="135">
        <f t="shared" si="1"/>
        <v>0</v>
      </c>
      <c r="X16" s="135">
        <f t="shared" si="1"/>
        <v>0</v>
      </c>
      <c r="Y16" s="135">
        <f t="shared" si="1"/>
        <v>0</v>
      </c>
      <c r="Z16" s="136" t="str">
        <f t="shared" si="1"/>
        <v/>
      </c>
      <c r="AA16" s="90">
        <f t="shared" si="0"/>
        <v>0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0"/>
      <c r="Z21" s="131"/>
      <c r="AA21" s="132">
        <f t="shared" si="2"/>
        <v>0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/>
      <c r="C23" s="133"/>
      <c r="D23" s="133"/>
      <c r="E23" s="133"/>
      <c r="F23" s="133"/>
      <c r="G23" s="133">
        <v>14.9</v>
      </c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1"/>
      <c r="AA23" s="132">
        <f t="shared" si="2"/>
        <v>14.9</v>
      </c>
    </row>
    <row r="24" spans="1:27" ht="30" customHeight="1" thickBot="1" x14ac:dyDescent="0.25">
      <c r="A24" s="86" t="s">
        <v>48</v>
      </c>
      <c r="B24" s="134">
        <f t="shared" ref="B24:Z24" si="3">IF(LEN(B$2)&gt;0,SUM(B19:B23),"")</f>
        <v>0</v>
      </c>
      <c r="C24" s="135">
        <f t="shared" si="3"/>
        <v>0</v>
      </c>
      <c r="D24" s="135">
        <f t="shared" si="3"/>
        <v>0</v>
      </c>
      <c r="E24" s="135">
        <f t="shared" si="3"/>
        <v>0</v>
      </c>
      <c r="F24" s="135">
        <f t="shared" si="3"/>
        <v>0</v>
      </c>
      <c r="G24" s="135">
        <f t="shared" si="3"/>
        <v>14.9</v>
      </c>
      <c r="H24" s="135">
        <f t="shared" si="3"/>
        <v>0</v>
      </c>
      <c r="I24" s="135">
        <f t="shared" si="3"/>
        <v>0</v>
      </c>
      <c r="J24" s="135">
        <f t="shared" si="3"/>
        <v>0</v>
      </c>
      <c r="K24" s="135">
        <f t="shared" si="3"/>
        <v>0</v>
      </c>
      <c r="L24" s="135">
        <f t="shared" si="3"/>
        <v>0</v>
      </c>
      <c r="M24" s="135">
        <f t="shared" si="3"/>
        <v>0</v>
      </c>
      <c r="N24" s="135">
        <f t="shared" si="3"/>
        <v>0</v>
      </c>
      <c r="O24" s="135">
        <f t="shared" si="3"/>
        <v>0</v>
      </c>
      <c r="P24" s="135">
        <f t="shared" si="3"/>
        <v>0</v>
      </c>
      <c r="Q24" s="135">
        <f t="shared" si="3"/>
        <v>0</v>
      </c>
      <c r="R24" s="135">
        <f t="shared" si="3"/>
        <v>0</v>
      </c>
      <c r="S24" s="135">
        <f t="shared" si="3"/>
        <v>0</v>
      </c>
      <c r="T24" s="135">
        <f t="shared" si="3"/>
        <v>0</v>
      </c>
      <c r="U24" s="135">
        <f t="shared" si="3"/>
        <v>0</v>
      </c>
      <c r="V24" s="135">
        <f t="shared" si="3"/>
        <v>0</v>
      </c>
      <c r="W24" s="135">
        <f t="shared" si="3"/>
        <v>0</v>
      </c>
      <c r="X24" s="135">
        <f t="shared" si="3"/>
        <v>0</v>
      </c>
      <c r="Y24" s="135">
        <f t="shared" si="3"/>
        <v>0</v>
      </c>
      <c r="Z24" s="136" t="str">
        <f t="shared" si="3"/>
        <v/>
      </c>
      <c r="AA24" s="90">
        <f t="shared" si="2"/>
        <v>14.9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4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MarketOperator1</dc:creator>
  <cp:lastModifiedBy>MarketOperator1</cp:lastModifiedBy>
  <dcterms:created xsi:type="dcterms:W3CDTF">2024-04-13T13:18:48Z</dcterms:created>
  <dcterms:modified xsi:type="dcterms:W3CDTF">2024-04-13T13:18:50Z</dcterms:modified>
</cp:coreProperties>
</file>