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740" windowHeight="1245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MKT_Coupling!$A$19:$A$23</definedName>
    <definedName name="BRD_EXP_NAMES_SUM_BUY">'SPOT_Summary (BUY)'!$A$35:$A$39</definedName>
    <definedName name="BRD_EXP_NAMES_SUM_BUY_CPL">'SPOT_Summary (BUY)'!$A$43:$A$48</definedName>
    <definedName name="BRD_EXP_VALUES_DAM_CPL">MKT_Coupling!$B$19:$Z$23</definedName>
    <definedName name="BRD_EXP_VALUES_SUM_BUY">'SPOT_Summary (BUY)'!$B$35:$Z$39</definedName>
    <definedName name="BRD_EXP_VALUES_SUM_BUY_CPL">'SPOT_Summary (BUY)'!$B$43:$Z$48</definedName>
    <definedName name="BRD_IMP_NAMES_DAM_CPL">MKT_Coupling!$A$11:$A$15</definedName>
    <definedName name="BRD_IMP_NAMES_SUM_SELL">'SPOT_Summary (SELL)'!$A$35:$A$39</definedName>
    <definedName name="BRD_IMP_NAMES_SUM_SELL_CPL">'SPOT_Summary (SELL)'!$A$43:$A$48</definedName>
    <definedName name="BRD_IMP_VALUES_DAM_CPL">MKT_Coupling!$B$11:$Z$15</definedName>
    <definedName name="BRD_IMP_VALUES_SUM_SELL">'SPOT_Summary (SELL)'!$B$35:$Z$39</definedName>
    <definedName name="BRD_IMP_VALUES_SUM_SELL_CPL">'SPOT_Summary (SELL)'!$B$43:$Z$48</definedName>
    <definedName name="BUY_ORDERS_NAMES_SUM_BUY">'SPOT_Summary (BUY)'!$A$29:$A$31</definedName>
    <definedName name="BUY_ORDERS_VALUES_SUM_BUY">'SPOT_Summary (BUY)'!$B$29:$Z$31</definedName>
    <definedName name="DAM_CPL_PUB_TIME">MKT_Coupling!$V$1</definedName>
    <definedName name="DEM_UNITS_CRT_VALUES_SUM_BUY">'SPOT_Summary (BUY)'!$B$24:$Z$24</definedName>
    <definedName name="DEM_UNITS_CRT_VALUES_SUM_SELL">'SPOT_Summary (SELL)'!$B$24:$Z$24</definedName>
    <definedName name="DEM_UNITS_DRS_VALUES_SUM_BUY">'SPOT_Summary (BUY)'!$B$25:$Z$25</definedName>
    <definedName name="DEM_UNITS_DRS_VALUES_SUM_SELL">'SPOT_Summary (SELL)'!$B$25:$Z$25</definedName>
    <definedName name="DEM_UNITS_HVL_VALUES_SUM_BUY">'SPOT_Summary (BUY)'!$B$19:$Z$19</definedName>
    <definedName name="DEM_UNITS_HVL_VALUES_SUM_SELL">'SPOT_Summary (SELL)'!$B$19:$Z$19</definedName>
    <definedName name="DEM_UNITS_LVL_VALUES_SUM_BUY">'SPOT_Summary (BUY)'!$B$21:$Z$21</definedName>
    <definedName name="DEM_UNITS_LVL_VALUES_SUM_SELL">'SPOT_Summary (SELL)'!$B$21:$Z$21</definedName>
    <definedName name="DEM_UNITS_MVL_VALUES_SUM_BUY">'SPOT_Summary (BUY)'!$B$20:$Z$20</definedName>
    <definedName name="DEM_UNITS_MVL_VALUES_SUM_SELL">'SPOT_Summary (SELL)'!$B$20:$Z$20</definedName>
    <definedName name="DEM_UNITS_PMP_VALUES_SUM_BUY">'SPOT_Summary (BUY)'!$B$22:$Z$22</definedName>
    <definedName name="DEM_UNITS_PMP_VALUES_SUM_SELL">'SPOT_Summary (SELL)'!$B$22:$Z$22</definedName>
    <definedName name="DEM_UNITS_SLL_VALUES_SUM_BUY">'SPOT_Summary (BUY)'!$B$23:$Z$23</definedName>
    <definedName name="DEM_UNITS_SLL_VALUES_SUM_SELL">'SPOT_Summary (SELL)'!$B$23:$Z$23</definedName>
    <definedName name="DEMAND_NAMES_SUM_BUY">'SPOT_Summary (BUY)'!$A$19:$A$25</definedName>
    <definedName name="DEMAND_NAMES_SUM_SELL">'SPOT_Summary (SELL)'!$A$19:$A$25</definedName>
    <definedName name="DEMAND_VALUES_SUM_BUY">'SPOT_Summary (BUY)'!$B$19:$Z$25</definedName>
    <definedName name="DEMAND_VALUES_SUM_SELL">'SPOT_Summary (SELL)'!$B$19:$Z$25</definedName>
    <definedName name="GR_MAINLAND_MCP_DAM_CPL">MKT_Coupling!$B$7:$Z$7</definedName>
    <definedName name="GR_MAINLAND_MCP_SUM_BUY">'SPOT_Summary (BUY)'!$B$7:$Z$7</definedName>
    <definedName name="GR_MAINLAND_MCP_SUM_SELL">'SPOT_Summary (SELL)'!$B$7:$Z$7</definedName>
    <definedName name="MKT_DAM_COUPLING_DELIVERY_DAY">MKT_Coupling!$A$2</definedName>
    <definedName name="MKT_DAM_COUPLING_TITLE">MKT_Coupling!$A$1</definedName>
    <definedName name="MKT_SUM_BUY_DELIVERY_DAY">'SPOT_Summary (BUY)'!$A$2</definedName>
    <definedName name="MKT_SUM_BUY_TITLE">'SPOT_Summary (BUY)'!$A$1</definedName>
    <definedName name="MKT_SUM_SELL_DELIVERY_DAY">'SPOT_Summary (SELL)'!$A$2</definedName>
    <definedName name="MKT_SUM_SELL_TITLE">'SPOT_Summary (SELL)'!$A$1</definedName>
    <definedName name="MTUs_MKT_DAM_COUPLING">MKT_Coupling!$B$2:$Z$2</definedName>
    <definedName name="MTUs_MKT_SUM_BUY">'SPOT_Summary (BUY)'!$B$2:$Z$2</definedName>
    <definedName name="MTUs_MKT_SUM_SELL">'SPOT_Summary (SELL)'!$B$2:$Z$2</definedName>
    <definedName name="NET_POSITION_GR_MAINLAND_DAM_CPL">MKT_Coupling!$B$4:$Z$4</definedName>
    <definedName name="_xlnm.Print_Area" localSheetId="2">MKT_Coupling!$A$1:$AA$24</definedName>
    <definedName name="_xlnm.Print_Area" localSheetId="1">'SPOT_Summary (BUY)'!$A$1:$AA$52</definedName>
    <definedName name="_xlnm.Print_Area" localSheetId="0">'SPOT_Summary (SELL)'!$A$1:$AA$52</definedName>
    <definedName name="SELL_ORDERS_NAMES_SUM_SELL">'SPOT_Summary (SELL)'!$A$29:$A$31</definedName>
    <definedName name="SELL_ORDERS_VALUES_SUM_SELL">'SPOT_Summary (SELL)'!$B$29:$Z$31</definedName>
    <definedName name="TOT_DEMAND_GR_MAINLAND_SUM_BUY">'SPOT_Summary (BUY)'!$B$4:$Z$4</definedName>
    <definedName name="TOT_SUM_BUY_PUB_TIME">'SPOT_Summary (BUY)'!$V$1</definedName>
    <definedName name="TOT_SUM_SELL_PUB_TIME">'SPOT_Summary (SELL)'!$V$1</definedName>
    <definedName name="TOT_SUPPLY_GR_MAINLAND_SUM_SELL">'SPOT_Summary (SELL)'!$B$4:$Z$4</definedName>
    <definedName name="UNITS_CRT_VALUES_SUM_BUY">'SPOT_Summary (BUY)'!$B$11:$Z$11</definedName>
    <definedName name="UNITS_CRT_VALUES_SUM_SELL">'SPOT_Summary (SELL)'!$B$11:$Z$11</definedName>
    <definedName name="UNITS_CRTRES_VALUES_SUM_BUY">'SPOT_Summary (BUY)'!$B$15:$Z$15</definedName>
    <definedName name="UNITS_CRTRES_VALUES_SUM_SELL">'SPOT_Summary (SELL)'!$B$15:$Z$15</definedName>
    <definedName name="UNITS_GAS_VALUES_SUM_BUY">'SPOT_Summary (BUY)'!$B$12:$Z$12</definedName>
    <definedName name="UNITS_GAS_VALUES_SUM_SELL">'SPOT_Summary (SELL)'!$B$12:$Z$12</definedName>
    <definedName name="UNITS_HDR_VALUES_SUM_BUY">'SPOT_Summary (BUY)'!$B$13:$Z$13</definedName>
    <definedName name="UNITS_HDR_VALUES_SUM_SELL">'SPOT_Summary (SELL)'!$B$13:$Z$13</definedName>
    <definedName name="UNITS_IMP_VALUES_SUM_SELL">'SPOT_Summary (SELL)'!$B$40:$Z$40</definedName>
    <definedName name="UNITS_LIG_VALUES_SUM_BUY">'SPOT_Summary (BUY)'!$B$10:$Z$10</definedName>
    <definedName name="UNITS_LIG_VALUES_SUM_SELL">'SPOT_Summary (SELL)'!$B$10:$Z$10</definedName>
    <definedName name="UNITS_NAMES_SUM_BUY">'SPOT_Summary (BUY)'!$A$10:$A$15</definedName>
    <definedName name="UNITS_NAMES_SUM_SELL">'SPOT_Summary (SELL)'!$A$10:$A$15</definedName>
    <definedName name="UNITS_RES_VALUES_SUM_BUY">'SPOT_Summary (BUY)'!$B$14:$Z$14</definedName>
    <definedName name="UNITS_RES_VALUES_SUM_SELL">'SPOT_Summary (SELL)'!$B$14:$Z$14</definedName>
    <definedName name="UNITS_VALUES_SUM_BUY">'SPOT_Summary (BUY)'!$B$10:$Z$15</definedName>
    <definedName name="UNITS_VALUES_SUM_SELL">'SPOT_Summary (SELL)'!$B$10:$Z$15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Z24" i="6" l="1"/>
  <c r="Y24" i="6"/>
  <c r="X24" i="6"/>
  <c r="W24" i="6"/>
  <c r="V24" i="6"/>
  <c r="U24" i="6"/>
  <c r="T24" i="6"/>
  <c r="S24" i="6"/>
  <c r="R24" i="6"/>
  <c r="Q24" i="6"/>
  <c r="P24" i="6"/>
  <c r="O24" i="6"/>
  <c r="N24" i="6"/>
  <c r="M24" i="6"/>
  <c r="L24" i="6"/>
  <c r="K24" i="6"/>
  <c r="J24" i="6"/>
  <c r="I24" i="6"/>
  <c r="H24" i="6"/>
  <c r="G24" i="6"/>
  <c r="F24" i="6"/>
  <c r="E24" i="6"/>
  <c r="D24" i="6"/>
  <c r="C24" i="6"/>
  <c r="B24" i="6"/>
  <c r="AA24" i="6" s="1"/>
  <c r="AA23" i="6"/>
  <c r="AA22" i="6"/>
  <c r="AA21" i="6"/>
  <c r="AA20" i="6"/>
  <c r="AA19" i="6"/>
  <c r="Z16" i="6"/>
  <c r="Y16" i="6"/>
  <c r="X16" i="6"/>
  <c r="W16" i="6"/>
  <c r="V16" i="6"/>
  <c r="U16" i="6"/>
  <c r="T16" i="6"/>
  <c r="S16" i="6"/>
  <c r="R16" i="6"/>
  <c r="Q16" i="6"/>
  <c r="P16" i="6"/>
  <c r="O16" i="6"/>
  <c r="N16" i="6"/>
  <c r="M16" i="6"/>
  <c r="L16" i="6"/>
  <c r="K16" i="6"/>
  <c r="J16" i="6"/>
  <c r="I16" i="6"/>
  <c r="H16" i="6"/>
  <c r="G16" i="6"/>
  <c r="F16" i="6"/>
  <c r="E16" i="6"/>
  <c r="D16" i="6"/>
  <c r="C16" i="6"/>
  <c r="B16" i="6"/>
  <c r="AA16" i="6" s="1"/>
  <c r="AA15" i="6"/>
  <c r="AA14" i="6"/>
  <c r="AA13" i="6"/>
  <c r="AA12" i="6"/>
  <c r="AA11" i="6"/>
  <c r="AA7" i="6"/>
  <c r="AA4" i="6"/>
  <c r="Z52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Z49" i="5"/>
  <c r="Y49" i="5"/>
  <c r="X49" i="5"/>
  <c r="W49" i="5"/>
  <c r="V49" i="5"/>
  <c r="U49" i="5"/>
  <c r="T49" i="5"/>
  <c r="S49" i="5"/>
  <c r="R49" i="5"/>
  <c r="Q49" i="5"/>
  <c r="P49" i="5"/>
  <c r="O49" i="5"/>
  <c r="N49" i="5"/>
  <c r="M49" i="5"/>
  <c r="L49" i="5"/>
  <c r="K49" i="5"/>
  <c r="J49" i="5"/>
  <c r="I49" i="5"/>
  <c r="H49" i="5"/>
  <c r="G49" i="5"/>
  <c r="F49" i="5"/>
  <c r="E49" i="5"/>
  <c r="D49" i="5"/>
  <c r="C49" i="5"/>
  <c r="B49" i="5"/>
  <c r="AA49" i="5" s="1"/>
  <c r="AA48" i="5"/>
  <c r="AA47" i="5"/>
  <c r="AA46" i="5"/>
  <c r="AA45" i="5"/>
  <c r="AA44" i="5"/>
  <c r="AA43" i="5"/>
  <c r="Z40" i="5"/>
  <c r="Y40" i="5"/>
  <c r="X40" i="5"/>
  <c r="W40" i="5"/>
  <c r="V40" i="5"/>
  <c r="U40" i="5"/>
  <c r="T40" i="5"/>
  <c r="S40" i="5"/>
  <c r="R40" i="5"/>
  <c r="Q40" i="5"/>
  <c r="P40" i="5"/>
  <c r="O40" i="5"/>
  <c r="N40" i="5"/>
  <c r="M40" i="5"/>
  <c r="L40" i="5"/>
  <c r="K40" i="5"/>
  <c r="J40" i="5"/>
  <c r="I40" i="5"/>
  <c r="H40" i="5"/>
  <c r="G40" i="5"/>
  <c r="F40" i="5"/>
  <c r="E40" i="5"/>
  <c r="D40" i="5"/>
  <c r="C40" i="5"/>
  <c r="B40" i="5"/>
  <c r="AA40" i="5" s="1"/>
  <c r="AA39" i="5"/>
  <c r="AA38" i="5"/>
  <c r="AA37" i="5"/>
  <c r="AA36" i="5"/>
  <c r="AA35" i="5"/>
  <c r="Z32" i="5"/>
  <c r="Y32" i="5"/>
  <c r="X32" i="5"/>
  <c r="W32" i="5"/>
  <c r="V32" i="5"/>
  <c r="U32" i="5"/>
  <c r="T32" i="5"/>
  <c r="S32" i="5"/>
  <c r="R32" i="5"/>
  <c r="Q32" i="5"/>
  <c r="P32" i="5"/>
  <c r="O32" i="5"/>
  <c r="N32" i="5"/>
  <c r="M32" i="5"/>
  <c r="L32" i="5"/>
  <c r="K32" i="5"/>
  <c r="J32" i="5"/>
  <c r="I32" i="5"/>
  <c r="H32" i="5"/>
  <c r="G32" i="5"/>
  <c r="F32" i="5"/>
  <c r="E32" i="5"/>
  <c r="D32" i="5"/>
  <c r="C32" i="5"/>
  <c r="B32" i="5"/>
  <c r="AA31" i="5"/>
  <c r="AA30" i="5"/>
  <c r="AA29" i="5"/>
  <c r="AA32" i="5" s="1"/>
  <c r="Z26" i="5"/>
  <c r="Y26" i="5"/>
  <c r="Y52" i="5" s="1"/>
  <c r="X26" i="5"/>
  <c r="X52" i="5" s="1"/>
  <c r="W26" i="5"/>
  <c r="W52" i="5" s="1"/>
  <c r="V26" i="5"/>
  <c r="V52" i="5" s="1"/>
  <c r="U26" i="5"/>
  <c r="U52" i="5" s="1"/>
  <c r="T26" i="5"/>
  <c r="T52" i="5" s="1"/>
  <c r="S26" i="5"/>
  <c r="S52" i="5" s="1"/>
  <c r="R26" i="5"/>
  <c r="R52" i="5" s="1"/>
  <c r="Q26" i="5"/>
  <c r="Q52" i="5" s="1"/>
  <c r="P26" i="5"/>
  <c r="P52" i="5" s="1"/>
  <c r="O26" i="5"/>
  <c r="O52" i="5" s="1"/>
  <c r="N26" i="5"/>
  <c r="N52" i="5" s="1"/>
  <c r="M26" i="5"/>
  <c r="M52" i="5" s="1"/>
  <c r="L26" i="5"/>
  <c r="L52" i="5" s="1"/>
  <c r="K26" i="5"/>
  <c r="K52" i="5" s="1"/>
  <c r="J26" i="5"/>
  <c r="J52" i="5" s="1"/>
  <c r="I26" i="5"/>
  <c r="I52" i="5" s="1"/>
  <c r="H26" i="5"/>
  <c r="H52" i="5" s="1"/>
  <c r="G26" i="5"/>
  <c r="G52" i="5" s="1"/>
  <c r="F26" i="5"/>
  <c r="F52" i="5" s="1"/>
  <c r="E26" i="5"/>
  <c r="E52" i="5" s="1"/>
  <c r="D26" i="5"/>
  <c r="D52" i="5" s="1"/>
  <c r="C26" i="5"/>
  <c r="C52" i="5" s="1"/>
  <c r="B26" i="5"/>
  <c r="B52" i="5" s="1"/>
  <c r="AA25" i="5"/>
  <c r="AA24" i="5"/>
  <c r="AA23" i="5"/>
  <c r="AA22" i="5"/>
  <c r="AA21" i="5"/>
  <c r="AA20" i="5"/>
  <c r="AA19" i="5"/>
  <c r="AA26" i="5" s="1"/>
  <c r="Z16" i="5"/>
  <c r="Y16" i="5"/>
  <c r="X16" i="5"/>
  <c r="W16" i="5"/>
  <c r="V16" i="5"/>
  <c r="U16" i="5"/>
  <c r="T16" i="5"/>
  <c r="S16" i="5"/>
  <c r="R16" i="5"/>
  <c r="Q16" i="5"/>
  <c r="P16" i="5"/>
  <c r="O16" i="5"/>
  <c r="N16" i="5"/>
  <c r="M16" i="5"/>
  <c r="L16" i="5"/>
  <c r="K16" i="5"/>
  <c r="J16" i="5"/>
  <c r="I16" i="5"/>
  <c r="H16" i="5"/>
  <c r="G16" i="5"/>
  <c r="F16" i="5"/>
  <c r="E16" i="5"/>
  <c r="D16" i="5"/>
  <c r="C16" i="5"/>
  <c r="B16" i="5"/>
  <c r="AA15" i="5"/>
  <c r="AA14" i="5"/>
  <c r="AA13" i="5"/>
  <c r="AA12" i="5"/>
  <c r="AA11" i="5"/>
  <c r="AA10" i="5"/>
  <c r="AA16" i="5" s="1"/>
  <c r="AA7" i="5"/>
  <c r="AA4" i="5"/>
  <c r="Z52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Z49" i="4"/>
  <c r="Y49" i="4"/>
  <c r="X49" i="4"/>
  <c r="W49" i="4"/>
  <c r="V49" i="4"/>
  <c r="U49" i="4"/>
  <c r="T49" i="4"/>
  <c r="S49" i="4"/>
  <c r="R49" i="4"/>
  <c r="Q49" i="4"/>
  <c r="P49" i="4"/>
  <c r="O49" i="4"/>
  <c r="N49" i="4"/>
  <c r="M49" i="4"/>
  <c r="L49" i="4"/>
  <c r="K49" i="4"/>
  <c r="J49" i="4"/>
  <c r="I49" i="4"/>
  <c r="H49" i="4"/>
  <c r="G49" i="4"/>
  <c r="F49" i="4"/>
  <c r="E49" i="4"/>
  <c r="D49" i="4"/>
  <c r="C49" i="4"/>
  <c r="B49" i="4"/>
  <c r="AA49" i="4" s="1"/>
  <c r="AA48" i="4"/>
  <c r="AA47" i="4"/>
  <c r="AA46" i="4"/>
  <c r="AA45" i="4"/>
  <c r="AA44" i="4"/>
  <c r="AA43" i="4"/>
  <c r="Z40" i="4"/>
  <c r="Y40" i="4"/>
  <c r="X40" i="4"/>
  <c r="W40" i="4"/>
  <c r="V40" i="4"/>
  <c r="U40" i="4"/>
  <c r="T40" i="4"/>
  <c r="S40" i="4"/>
  <c r="R40" i="4"/>
  <c r="Q40" i="4"/>
  <c r="P40" i="4"/>
  <c r="O40" i="4"/>
  <c r="N40" i="4"/>
  <c r="M40" i="4"/>
  <c r="L40" i="4"/>
  <c r="K40" i="4"/>
  <c r="J40" i="4"/>
  <c r="I40" i="4"/>
  <c r="H40" i="4"/>
  <c r="G40" i="4"/>
  <c r="F40" i="4"/>
  <c r="E40" i="4"/>
  <c r="D40" i="4"/>
  <c r="C40" i="4"/>
  <c r="B40" i="4"/>
  <c r="AA40" i="4" s="1"/>
  <c r="AA39" i="4"/>
  <c r="AA38" i="4"/>
  <c r="AA37" i="4"/>
  <c r="AA36" i="4"/>
  <c r="AA35" i="4"/>
  <c r="Z32" i="4"/>
  <c r="Y32" i="4"/>
  <c r="X32" i="4"/>
  <c r="W32" i="4"/>
  <c r="V32" i="4"/>
  <c r="U32" i="4"/>
  <c r="T32" i="4"/>
  <c r="S32" i="4"/>
  <c r="R32" i="4"/>
  <c r="Q32" i="4"/>
  <c r="P32" i="4"/>
  <c r="O32" i="4"/>
  <c r="N32" i="4"/>
  <c r="M32" i="4"/>
  <c r="L32" i="4"/>
  <c r="K32" i="4"/>
  <c r="J32" i="4"/>
  <c r="I32" i="4"/>
  <c r="H32" i="4"/>
  <c r="G32" i="4"/>
  <c r="F32" i="4"/>
  <c r="E32" i="4"/>
  <c r="D32" i="4"/>
  <c r="C32" i="4"/>
  <c r="B32" i="4"/>
  <c r="AA31" i="4"/>
  <c r="AA30" i="4"/>
  <c r="AA29" i="4"/>
  <c r="AA32" i="4" s="1"/>
  <c r="Z26" i="4"/>
  <c r="Y26" i="4"/>
  <c r="X26" i="4"/>
  <c r="W26" i="4"/>
  <c r="V26" i="4"/>
  <c r="U26" i="4"/>
  <c r="T26" i="4"/>
  <c r="S26" i="4"/>
  <c r="R26" i="4"/>
  <c r="Q26" i="4"/>
  <c r="P26" i="4"/>
  <c r="O26" i="4"/>
  <c r="N26" i="4"/>
  <c r="M26" i="4"/>
  <c r="L26" i="4"/>
  <c r="K26" i="4"/>
  <c r="J26" i="4"/>
  <c r="I26" i="4"/>
  <c r="H26" i="4"/>
  <c r="G26" i="4"/>
  <c r="F26" i="4"/>
  <c r="E26" i="4"/>
  <c r="D26" i="4"/>
  <c r="C26" i="4"/>
  <c r="B26" i="4"/>
  <c r="AA25" i="4"/>
  <c r="AA24" i="4"/>
  <c r="AA23" i="4"/>
  <c r="AA22" i="4"/>
  <c r="AA21" i="4"/>
  <c r="AA20" i="4"/>
  <c r="AA19" i="4"/>
  <c r="AA26" i="4" s="1"/>
  <c r="Z16" i="4"/>
  <c r="Y16" i="4"/>
  <c r="Y52" i="4" s="1"/>
  <c r="X16" i="4"/>
  <c r="X52" i="4" s="1"/>
  <c r="W16" i="4"/>
  <c r="W52" i="4" s="1"/>
  <c r="V16" i="4"/>
  <c r="V52" i="4" s="1"/>
  <c r="U16" i="4"/>
  <c r="U52" i="4" s="1"/>
  <c r="T16" i="4"/>
  <c r="T52" i="4" s="1"/>
  <c r="S16" i="4"/>
  <c r="S52" i="4" s="1"/>
  <c r="R16" i="4"/>
  <c r="R52" i="4" s="1"/>
  <c r="Q16" i="4"/>
  <c r="Q52" i="4" s="1"/>
  <c r="P16" i="4"/>
  <c r="P52" i="4" s="1"/>
  <c r="O16" i="4"/>
  <c r="O52" i="4" s="1"/>
  <c r="N16" i="4"/>
  <c r="N52" i="4" s="1"/>
  <c r="M16" i="4"/>
  <c r="M52" i="4" s="1"/>
  <c r="L16" i="4"/>
  <c r="L52" i="4" s="1"/>
  <c r="K16" i="4"/>
  <c r="K52" i="4" s="1"/>
  <c r="J16" i="4"/>
  <c r="J52" i="4" s="1"/>
  <c r="I16" i="4"/>
  <c r="I52" i="4" s="1"/>
  <c r="H16" i="4"/>
  <c r="H52" i="4" s="1"/>
  <c r="G16" i="4"/>
  <c r="G52" i="4" s="1"/>
  <c r="F16" i="4"/>
  <c r="F52" i="4" s="1"/>
  <c r="E16" i="4"/>
  <c r="E52" i="4" s="1"/>
  <c r="D16" i="4"/>
  <c r="D52" i="4" s="1"/>
  <c r="C16" i="4"/>
  <c r="C52" i="4" s="1"/>
  <c r="B16" i="4"/>
  <c r="B52" i="4" s="1"/>
  <c r="AA15" i="4"/>
  <c r="AA14" i="4"/>
  <c r="AA13" i="4"/>
  <c r="AA12" i="4"/>
  <c r="AA11" i="4"/>
  <c r="AA10" i="4"/>
  <c r="AA16" i="4" s="1"/>
  <c r="AA7" i="4"/>
  <c r="AA4" i="4"/>
  <c r="AA52" i="5" l="1"/>
  <c r="AA52" i="4"/>
</calcChain>
</file>

<file path=xl/sharedStrings.xml><?xml version="1.0" encoding="utf-8"?>
<sst xmlns="http://schemas.openxmlformats.org/spreadsheetml/2006/main" count="119" uniqueCount="54">
  <si>
    <t>Publication on: 12/02/2025 16:24:54</t>
  </si>
  <si>
    <t>TOTAL</t>
  </si>
  <si>
    <t>Total SELL Trades</t>
  </si>
  <si>
    <t>Greece Mainland</t>
  </si>
  <si>
    <t>Market Clearing Price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</si>
  <si>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</si>
  <si>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</si>
  <si>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</si>
  <si>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</si>
  <si>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</si>
  <si>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</si>
  <si>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</si>
  <si>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</si>
  <si>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</si>
  <si>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</si>
  <si>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</si>
  <si>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</si>
  <si>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</si>
  <si>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</si>
  <si>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</si>
  <si>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</si>
  <si>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</si>
  <si>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</si>
  <si>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</si>
  <si>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</si>
  <si>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</si>
  <si>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</si>
  <si>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</si>
  <si>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</si>
  <si>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</si>
  <si>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</si>
  <si>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</si>
  <si>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</si>
  <si>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</si>
  <si>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</si>
  <si>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</si>
  <si>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</si>
  <si>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</si>
  <si>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</si>
  <si>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</si>
  <si>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</si>
  <si>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</si>
  <si>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</si>
  <si>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</si>
  <si>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</si>
  <si>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</si>
  <si>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</si>
  <si>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</si>
  <si>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</si>
  <si>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</si>
  <si>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</si>
  <si>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</si>
  <si>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'1' Market</t>
  </si>
  <si>
    <t>IDA '1'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</si>
</sst>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[$-409]dddd\,\ dd\ mmmm\,\ yyyy"/>
    <numFmt numFmtId="165" formatCode="00"/>
    <numFmt numFmtId="166" formatCode="#,##0.000"/>
    <numFmt numFmtId="167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7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3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40">
    <xf numFmtId="0" fontId="0" fillId="0" borderId="0" xfId="0"/>
    <xf numFmtId="0" fontId="2" fillId="0" borderId="0" xfId="1" applyFont="1" applyAlignment="1">
      <alignment horizontal="left" vertical="center" indent="1"/>
    </xf>
    <xf numFmtId="0" fontId="3" fillId="0" borderId="0" xfId="1" applyFont="1" applyAlignment="1">
      <alignment vertical="center"/>
    </xf>
    <xf numFmtId="0" fontId="4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 shrinkToFit="1"/>
    </xf>
    <xf numFmtId="0" fontId="5" fillId="0" borderId="0" xfId="1" applyFont="1"/>
    <xf numFmtId="164" fontId="6" fillId="2" borderId="2" xfId="1" applyNumberFormat="1" applyFont="1" applyFill="1" applyBorder="1" applyAlignment="1" applyProtection="1">
      <alignment horizontal="left" vertical="center" indent="1" shrinkToFit="1"/>
      <protection locked="0"/>
    </xf>
    <xf numFmtId="165" fontId="7" fillId="2" borderId="3" xfId="1" applyNumberFormat="1" applyFont="1" applyFill="1" applyBorder="1" applyAlignment="1" applyProtection="1">
      <alignment horizontal="center" vertical="center"/>
      <protection hidden="1"/>
    </xf>
    <xf numFmtId="165" fontId="7" fillId="2" borderId="4" xfId="1" applyNumberFormat="1" applyFont="1" applyFill="1" applyBorder="1" applyAlignment="1" applyProtection="1">
      <alignment horizontal="center" vertical="center"/>
      <protection hidden="1"/>
    </xf>
    <xf numFmtId="165" fontId="7" fillId="2" borderId="5" xfId="1" applyNumberFormat="1" applyFont="1" applyFill="1" applyBorder="1" applyAlignment="1" applyProtection="1">
      <alignment horizontal="center" vertical="center"/>
      <protection hidden="1"/>
    </xf>
    <xf numFmtId="165" fontId="7" fillId="2" borderId="6" xfId="1" applyNumberFormat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left" vertical="center" indent="1"/>
      <protection hidden="1"/>
    </xf>
    <xf numFmtId="166" fontId="8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0" xfId="1" applyFont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 applyProtection="1">
      <alignment horizontal="right" vertical="center" shrinkToFit="1"/>
      <protection locked="0" hidden="1"/>
    </xf>
    <xf numFmtId="0" fontId="9" fillId="0" borderId="12" xfId="1" applyFont="1" applyBorder="1" applyAlignment="1" applyProtection="1">
      <alignment horizontal="right" vertical="center" shrinkToFit="1"/>
      <protection locked="0"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166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left" vertical="center" indent="1"/>
      <protection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0" fontId="9" fillId="0" borderId="17" xfId="1" applyFont="1" applyBorder="1" applyAlignment="1" applyProtection="1">
      <alignment horizontal="right" vertical="center" shrinkToFit="1"/>
      <protection locked="0" hidden="1"/>
    </xf>
    <xf numFmtId="0" fontId="9" fillId="0" borderId="18" xfId="1" applyFont="1" applyBorder="1" applyAlignment="1" applyProtection="1">
      <alignment horizontal="right" vertical="center" shrinkToFit="1"/>
      <protection hidden="1"/>
    </xf>
    <xf numFmtId="0" fontId="10" fillId="0" borderId="10" xfId="1" applyFont="1" applyBorder="1" applyAlignment="1" applyProtection="1">
      <alignment horizontal="left" vertical="center" indent="1" shrinkToFit="1"/>
      <protection hidden="1"/>
    </xf>
    <xf numFmtId="2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left" vertical="center" indent="1" shrinkToFit="1"/>
      <protection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20" xfId="1" applyNumberFormat="1" applyFont="1" applyBorder="1" applyAlignment="1" applyProtection="1">
      <alignment horizontal="right" vertical="center" shrinkToFit="1"/>
      <protection locked="0" hidden="1"/>
    </xf>
    <xf numFmtId="0" fontId="10" fillId="0" borderId="21" xfId="1" applyFont="1" applyBorder="1" applyAlignment="1" applyProtection="1">
      <alignment horizontal="right" vertical="center" shrinkToFit="1"/>
      <protection hidden="1"/>
    </xf>
    <xf numFmtId="0" fontId="7" fillId="4" borderId="2" xfId="1" applyFont="1" applyFill="1" applyBorder="1" applyAlignment="1" applyProtection="1">
      <alignment horizontal="left" vertical="center"/>
      <protection hidden="1"/>
    </xf>
    <xf numFmtId="165" fontId="7" fillId="0" borderId="7" xfId="1" applyNumberFormat="1" applyFont="1" applyBorder="1" applyAlignment="1" applyProtection="1">
      <alignment horizontal="center" vertical="center"/>
      <protection hidden="1"/>
    </xf>
    <xf numFmtId="165" fontId="7" fillId="0" borderId="8" xfId="1" applyNumberFormat="1" applyFont="1" applyBorder="1" applyAlignment="1" applyProtection="1">
      <alignment horizontal="center" vertical="center"/>
      <protection hidden="1"/>
    </xf>
    <xf numFmtId="165" fontId="7" fillId="0" borderId="9" xfId="1" applyNumberFormat="1" applyFont="1" applyBorder="1" applyAlignment="1" applyProtection="1">
      <alignment horizontal="center" vertical="center"/>
      <protection hidden="1"/>
    </xf>
    <xf numFmtId="0" fontId="11" fillId="0" borderId="10" xfId="1" applyFont="1" applyBorder="1" applyAlignment="1" applyProtection="1">
      <alignment horizontal="left" vertical="center" indent="1" shrinkToFit="1"/>
      <protection hidden="1"/>
    </xf>
    <xf numFmtId="0" fontId="9" fillId="0" borderId="11" xfId="1" applyFont="1" applyBorder="1" applyAlignment="1" applyProtection="1">
      <alignment horizontal="right" vertical="center" shrinkToFit="1"/>
      <protection hidden="1"/>
    </xf>
    <xf numFmtId="0" fontId="9" fillId="0" borderId="12" xfId="1" applyFont="1" applyBorder="1" applyAlignment="1" applyProtection="1">
      <alignment horizontal="right" vertical="center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166" fontId="9" fillId="0" borderId="10" xfId="1" applyNumberFormat="1" applyFont="1" applyBorder="1" applyAlignment="1" applyProtection="1">
      <alignment horizontal="right" vertical="center" shrinkToFit="1"/>
      <protection hidden="1"/>
    </xf>
    <xf numFmtId="0" fontId="11" fillId="0" borderId="22" xfId="1" applyFont="1" applyBorder="1" applyAlignment="1" applyProtection="1">
      <alignment horizontal="left" vertical="center" indent="1" shrinkToFit="1"/>
      <protection hidden="1"/>
    </xf>
    <xf numFmtId="0" fontId="9" fillId="0" borderId="23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6" fontId="9" fillId="0" borderId="22" xfId="1" applyNumberFormat="1" applyFont="1" applyBorder="1" applyAlignment="1" applyProtection="1">
      <alignment horizontal="right" vertical="center" shrinkToFit="1"/>
      <protection hidden="1"/>
    </xf>
    <xf numFmtId="0" fontId="11" fillId="0" borderId="26" xfId="1" applyFont="1" applyBorder="1" applyAlignment="1" applyProtection="1">
      <alignment horizontal="left" vertical="center" indent="1" shrinkToFit="1"/>
      <protection hidden="1"/>
    </xf>
    <xf numFmtId="0" fontId="9" fillId="0" borderId="27" xfId="1" applyFont="1" applyBorder="1" applyAlignment="1" applyProtection="1">
      <alignment horizontal="right" vertical="center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166" fontId="9" fillId="0" borderId="26" xfId="1" applyNumberFormat="1" applyFont="1" applyBorder="1" applyAlignment="1" applyProtection="1">
      <alignment horizontal="right" vertical="center" shrinkToFit="1"/>
      <protection hidden="1"/>
    </xf>
    <xf numFmtId="0" fontId="11" fillId="0" borderId="19" xfId="1" applyFont="1" applyBorder="1" applyAlignment="1" applyProtection="1">
      <alignment horizontal="left" vertical="center" indent="1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0" fontId="9" fillId="0" borderId="20" xfId="1" applyFont="1" applyBorder="1" applyAlignment="1" applyProtection="1">
      <alignment horizontal="right" vertical="center" shrinkToFit="1"/>
      <protection hidden="1"/>
    </xf>
    <xf numFmtId="166" fontId="9" fillId="0" borderId="19" xfId="1" applyNumberFormat="1" applyFont="1" applyBorder="1" applyAlignment="1" applyProtection="1">
      <alignment horizontal="right" vertical="center" shrinkToFit="1"/>
      <protection hidden="1"/>
    </xf>
    <xf numFmtId="0" fontId="7" fillId="3" borderId="21" xfId="1" applyFont="1" applyFill="1" applyBorder="1" applyAlignment="1" applyProtection="1">
      <alignment horizontal="left" vertical="center" indent="1" shrinkToFit="1"/>
      <protection hidden="1"/>
    </xf>
    <xf numFmtId="167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21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2" xfId="1" applyFont="1" applyBorder="1" applyAlignment="1" applyProtection="1">
      <alignment horizontal="left" vertical="center" indent="1" shrinkToFit="1"/>
      <protection hidden="1"/>
    </xf>
    <xf numFmtId="166" fontId="13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7" fillId="2" borderId="2" xfId="1" applyFont="1" applyFill="1" applyBorder="1" applyAlignment="1" applyProtection="1">
      <alignment horizontal="left" vertical="center"/>
      <protection hidden="1"/>
    </xf>
    <xf numFmtId="0" fontId="9" fillId="5" borderId="10" xfId="1" applyFont="1" applyFill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>
      <alignment horizontal="right" vertical="center"/>
    </xf>
    <xf numFmtId="0" fontId="9" fillId="0" borderId="12" xfId="1" applyFont="1" applyBorder="1" applyAlignment="1">
      <alignment horizontal="right" vertical="center"/>
    </xf>
    <xf numFmtId="0" fontId="9" fillId="0" borderId="13" xfId="1" applyFont="1" applyBorder="1" applyAlignment="1">
      <alignment horizontal="right" vertical="center"/>
    </xf>
    <xf numFmtId="166" fontId="9" fillId="5" borderId="10" xfId="1" applyNumberFormat="1" applyFont="1" applyFill="1" applyBorder="1" applyAlignment="1">
      <alignment horizontal="right" vertical="center"/>
    </xf>
    <xf numFmtId="0" fontId="9" fillId="6" borderId="22" xfId="1" applyFont="1" applyFill="1" applyBorder="1" applyAlignment="1" applyProtection="1">
      <alignment horizontal="left" vertical="center" indent="1"/>
      <protection hidden="1"/>
    </xf>
    <xf numFmtId="0" fontId="9" fillId="0" borderId="27" xfId="1" applyFont="1" applyBorder="1" applyAlignment="1">
      <alignment horizontal="right" vertical="center"/>
    </xf>
    <xf numFmtId="0" fontId="9" fillId="0" borderId="28" xfId="1" applyFont="1" applyBorder="1" applyAlignment="1">
      <alignment horizontal="right" vertical="center"/>
    </xf>
    <xf numFmtId="0" fontId="9" fillId="0" borderId="29" xfId="1" applyFont="1" applyBorder="1" applyAlignment="1">
      <alignment horizontal="right" vertical="center"/>
    </xf>
    <xf numFmtId="166" fontId="9" fillId="5" borderId="26" xfId="1" applyNumberFormat="1" applyFont="1" applyFill="1" applyBorder="1" applyAlignment="1">
      <alignment horizontal="right" vertical="center"/>
    </xf>
    <xf numFmtId="0" fontId="9" fillId="0" borderId="30" xfId="1" applyFont="1" applyBorder="1" applyAlignment="1">
      <alignment horizontal="right" vertical="center"/>
    </xf>
    <xf numFmtId="0" fontId="9" fillId="0" borderId="31" xfId="1" applyFont="1" applyBorder="1" applyAlignment="1">
      <alignment horizontal="right" vertical="center"/>
    </xf>
    <xf numFmtId="0" fontId="9" fillId="6" borderId="14" xfId="1" applyFont="1" applyFill="1" applyBorder="1" applyAlignment="1" applyProtection="1">
      <alignment horizontal="left" vertical="center" indent="1"/>
      <protection hidden="1"/>
    </xf>
    <xf numFmtId="0" fontId="9" fillId="0" borderId="20" xfId="1" applyFont="1" applyBorder="1" applyAlignment="1">
      <alignment horizontal="right" vertical="center"/>
    </xf>
    <xf numFmtId="166" fontId="9" fillId="5" borderId="19" xfId="1" applyNumberFormat="1" applyFont="1" applyFill="1" applyBorder="1" applyAlignment="1">
      <alignment horizontal="right" vertical="center"/>
    </xf>
    <xf numFmtId="0" fontId="9" fillId="0" borderId="26" xfId="1" applyFont="1" applyBorder="1" applyAlignment="1" applyProtection="1">
      <alignment horizontal="left" vertical="center" indent="1"/>
      <protection hidden="1"/>
    </xf>
    <xf numFmtId="0" fontId="7" fillId="3" borderId="18" xfId="1" applyFont="1" applyFill="1" applyBorder="1" applyAlignment="1" applyProtection="1">
      <alignment horizontal="left" vertical="center" indent="1" shrinkToFit="1"/>
      <protection hidden="1"/>
    </xf>
    <xf numFmtId="167" fontId="8" fillId="3" borderId="33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4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8" xfId="1" applyNumberFormat="1" applyFont="1" applyFill="1" applyBorder="1" applyAlignment="1" applyProtection="1">
      <alignment horizontal="right" vertical="center" shrinkToFit="1"/>
      <protection hidden="1"/>
    </xf>
    <xf numFmtId="165" fontId="7" fillId="0" borderId="36" xfId="1" applyNumberFormat="1" applyFont="1" applyBorder="1" applyAlignment="1" applyProtection="1">
      <alignment horizontal="center" vertical="center"/>
      <protection hidden="1"/>
    </xf>
    <xf numFmtId="165" fontId="7" fillId="0" borderId="37" xfId="1" applyNumberFormat="1" applyFont="1" applyBorder="1" applyAlignment="1" applyProtection="1">
      <alignment horizontal="center" vertical="center"/>
      <protection hidden="1"/>
    </xf>
    <xf numFmtId="165" fontId="7" fillId="0" borderId="38" xfId="1" applyNumberFormat="1" applyFont="1" applyBorder="1" applyAlignment="1" applyProtection="1">
      <alignment horizontal="center" vertical="center"/>
      <protection hidden="1"/>
    </xf>
    <xf numFmtId="0" fontId="9" fillId="5" borderId="11" xfId="1" applyFont="1" applyFill="1" applyBorder="1" applyAlignment="1">
      <alignment horizontal="right" vertical="center"/>
    </xf>
    <xf numFmtId="0" fontId="9" fillId="5" borderId="39" xfId="1" applyFont="1" applyFill="1" applyBorder="1" applyAlignment="1">
      <alignment horizontal="right" vertical="center"/>
    </xf>
    <xf numFmtId="0" fontId="9" fillId="5" borderId="13" xfId="1" applyFont="1" applyFill="1" applyBorder="1" applyAlignment="1">
      <alignment horizontal="right" vertical="center"/>
    </xf>
    <xf numFmtId="0" fontId="9" fillId="5" borderId="26" xfId="1" applyFont="1" applyFill="1" applyBorder="1" applyAlignment="1" applyProtection="1">
      <alignment horizontal="left" vertical="center" indent="1"/>
      <protection hidden="1"/>
    </xf>
    <xf numFmtId="0" fontId="9" fillId="5" borderId="27" xfId="1" applyFont="1" applyFill="1" applyBorder="1" applyAlignment="1">
      <alignment horizontal="right" vertical="center"/>
    </xf>
    <xf numFmtId="0" fontId="9" fillId="5" borderId="28" xfId="1" applyFont="1" applyFill="1" applyBorder="1" applyAlignment="1">
      <alignment horizontal="right" vertical="center"/>
    </xf>
    <xf numFmtId="0" fontId="9" fillId="5" borderId="29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6" fontId="8" fillId="0" borderId="0" xfId="1" applyNumberFormat="1" applyFont="1" applyAlignment="1" applyProtection="1">
      <alignment horizontal="right" vertical="center" shrinkToFit="1"/>
      <protection hidden="1"/>
    </xf>
    <xf numFmtId="166" fontId="8" fillId="3" borderId="2" xfId="1" applyNumberFormat="1" applyFont="1" applyFill="1" applyBorder="1" applyAlignment="1" applyProtection="1">
      <alignment horizontal="right" vertical="center" shrinkToFit="1"/>
      <protection hidden="1"/>
    </xf>
    <xf numFmtId="165" fontId="7" fillId="4" borderId="3" xfId="1" applyNumberFormat="1" applyFont="1" applyFill="1" applyBorder="1" applyAlignment="1" applyProtection="1">
      <alignment horizontal="center" vertical="center"/>
      <protection hidden="1"/>
    </xf>
    <xf numFmtId="165" fontId="7" fillId="4" borderId="4" xfId="1" applyNumberFormat="1" applyFont="1" applyFill="1" applyBorder="1" applyAlignment="1" applyProtection="1">
      <alignment horizontal="center" vertical="center"/>
      <protection hidden="1"/>
    </xf>
    <xf numFmtId="165" fontId="7" fillId="4" borderId="5" xfId="1" applyNumberFormat="1" applyFont="1" applyFill="1" applyBorder="1" applyAlignment="1" applyProtection="1">
      <alignment horizontal="center" vertical="center"/>
      <protection hidden="1"/>
    </xf>
    <xf numFmtId="165" fontId="7" fillId="4" borderId="6" xfId="1" applyNumberFormat="1" applyFont="1" applyFill="1" applyBorder="1" applyAlignment="1" applyProtection="1">
      <alignment horizontal="center" vertical="center"/>
      <protection hidden="1"/>
    </xf>
    <xf numFmtId="0" fontId="7" fillId="4" borderId="2" xfId="1" applyFont="1" applyFill="1" applyBorder="1" applyAlignment="1" applyProtection="1">
      <alignment horizontal="center" vertical="center"/>
      <protection hidden="1"/>
    </xf>
    <xf numFmtId="0" fontId="3" fillId="0" borderId="1" xfId="1" applyFont="1" applyBorder="1" applyAlignment="1">
      <alignment horizontal="right" vertical="center" indent="1"/>
    </xf>
    <xf numFmtId="166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8" xfId="1" applyFont="1" applyBorder="1" applyAlignment="1" applyProtection="1">
      <alignment horizontal="left" vertical="center" indent="1"/>
      <protection hidden="1"/>
    </xf>
    <xf numFmtId="0" fontId="8" fillId="0" borderId="7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9" xfId="1" applyFont="1" applyBorder="1" applyAlignment="1" applyProtection="1">
      <alignment horizontal="center" vertical="center" shrinkToFit="1"/>
      <protection locked="0" hidden="1"/>
    </xf>
    <xf numFmtId="4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4" fontId="9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7" xfId="1" applyNumberFormat="1" applyFont="1" applyBorder="1" applyAlignment="1" applyProtection="1">
      <alignment horizontal="right" vertical="center" shrinkToFit="1"/>
      <protection locked="0" hidden="1"/>
    </xf>
    <xf numFmtId="0" fontId="9" fillId="5" borderId="11" xfId="1" applyFont="1" applyFill="1" applyBorder="1" applyAlignment="1">
      <alignment vertical="center"/>
    </xf>
    <xf numFmtId="0" fontId="9" fillId="5" borderId="12" xfId="1" applyFont="1" applyFill="1" applyBorder="1" applyAlignment="1">
      <alignment vertical="center"/>
    </xf>
    <xf numFmtId="0" fontId="9" fillId="5" borderId="40" xfId="1" applyFont="1" applyFill="1" applyBorder="1" applyAlignment="1">
      <alignment vertical="center"/>
    </xf>
    <xf numFmtId="0" fontId="9" fillId="5" borderId="13" xfId="1" applyFont="1" applyFill="1" applyBorder="1" applyAlignment="1">
      <alignment vertical="center"/>
    </xf>
    <xf numFmtId="166" fontId="9" fillId="5" borderId="10" xfId="1" applyNumberFormat="1" applyFont="1" applyFill="1" applyBorder="1" applyAlignment="1">
      <alignment vertical="center"/>
    </xf>
    <xf numFmtId="0" fontId="9" fillId="5" borderId="27" xfId="1" applyFont="1" applyFill="1" applyBorder="1" applyAlignment="1">
      <alignment vertical="center"/>
    </xf>
    <xf numFmtId="0" fontId="9" fillId="5" borderId="28" xfId="1" applyFont="1" applyFill="1" applyBorder="1" applyAlignment="1">
      <alignment vertical="center"/>
    </xf>
    <xf numFmtId="0" fontId="9" fillId="5" borderId="41" xfId="1" applyFont="1" applyFill="1" applyBorder="1" applyAlignment="1">
      <alignment vertical="center"/>
    </xf>
    <xf numFmtId="0" fontId="9" fillId="5" borderId="29" xfId="1" applyFont="1" applyFill="1" applyBorder="1" applyAlignment="1">
      <alignment vertical="center"/>
    </xf>
    <xf numFmtId="166" fontId="9" fillId="5" borderId="26" xfId="1" applyNumberFormat="1" applyFont="1" applyFill="1" applyBorder="1" applyAlignment="1">
      <alignment vertical="center"/>
    </xf>
    <xf numFmtId="0" fontId="9" fillId="5" borderId="42" xfId="1" applyFont="1" applyFill="1" applyBorder="1" applyAlignment="1">
      <alignment vertical="center"/>
    </xf>
    <xf numFmtId="166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7" fontId="5" fillId="0" borderId="0" xfId="1" applyNumberFormat="1" applyFont="1"/>
    <xf numFmtId="166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090A-4243-B79B-8BE53FA595EC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(SELL)'!$B$19:$Z$19</c:f>
              <c:numCache>
                <c:formatCode>General</c:formatCode>
                <c:ptCount val="24"/>
                <c:pt idx="7">
                  <c:v>145</c:v>
                </c:pt>
                <c:pt idx="8">
                  <c:v>145</c:v>
                </c:pt>
                <c:pt idx="9">
                  <c:v>98</c:v>
                </c:pt>
                <c:pt idx="10">
                  <c:v>78</c:v>
                </c:pt>
                <c:pt idx="11">
                  <c:v>50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90A-4243-B79B-8BE53FA595EC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(SELL)'!$B$20:$Z$20</c:f>
              <c:numCache>
                <c:formatCode>General</c:formatCode>
                <c:ptCount val="24"/>
                <c:pt idx="0">
                  <c:v>1.462</c:v>
                </c:pt>
                <c:pt idx="1">
                  <c:v>0.16500000000000001</c:v>
                </c:pt>
                <c:pt idx="4">
                  <c:v>2.7E-2</c:v>
                </c:pt>
                <c:pt idx="6">
                  <c:v>7.024</c:v>
                </c:pt>
                <c:pt idx="7">
                  <c:v>7.7160000000000002</c:v>
                </c:pt>
                <c:pt idx="8">
                  <c:v>7.891</c:v>
                </c:pt>
                <c:pt idx="9">
                  <c:v>7.6859999999999999</c:v>
                </c:pt>
                <c:pt idx="10">
                  <c:v>7.3929999999999998</c:v>
                </c:pt>
                <c:pt idx="11">
                  <c:v>0.81299999999999994</c:v>
                </c:pt>
                <c:pt idx="12">
                  <c:v>0.67900000000000005</c:v>
                </c:pt>
                <c:pt idx="13">
                  <c:v>0.83499999999999996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90A-4243-B79B-8BE53FA595EC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(SELL)'!$B$21:$Z$21</c:f>
              <c:numCache>
                <c:formatCode>General</c:formatCode>
                <c:ptCount val="24"/>
                <c:pt idx="0">
                  <c:v>0.5</c:v>
                </c:pt>
                <c:pt idx="1">
                  <c:v>8.1440000000000001</c:v>
                </c:pt>
                <c:pt idx="2">
                  <c:v>5.4760000000000009</c:v>
                </c:pt>
                <c:pt idx="3">
                  <c:v>0.5</c:v>
                </c:pt>
                <c:pt idx="4">
                  <c:v>2.0949999999999998</c:v>
                </c:pt>
                <c:pt idx="5">
                  <c:v>18.991</c:v>
                </c:pt>
                <c:pt idx="6">
                  <c:v>16.884999999999998</c:v>
                </c:pt>
                <c:pt idx="7">
                  <c:v>7.5990000000000002</c:v>
                </c:pt>
                <c:pt idx="8">
                  <c:v>11.936</c:v>
                </c:pt>
                <c:pt idx="9">
                  <c:v>16.146000000000001</c:v>
                </c:pt>
                <c:pt idx="10">
                  <c:v>19.986000000000001</c:v>
                </c:pt>
                <c:pt idx="11">
                  <c:v>16.379000000000001</c:v>
                </c:pt>
                <c:pt idx="12">
                  <c:v>31.213999999999999</c:v>
                </c:pt>
                <c:pt idx="13">
                  <c:v>28.061000000000003</c:v>
                </c:pt>
                <c:pt idx="14">
                  <c:v>14.225</c:v>
                </c:pt>
                <c:pt idx="15">
                  <c:v>13.363</c:v>
                </c:pt>
                <c:pt idx="16">
                  <c:v>9.35</c:v>
                </c:pt>
                <c:pt idx="17">
                  <c:v>4.609</c:v>
                </c:pt>
                <c:pt idx="18">
                  <c:v>3.55</c:v>
                </c:pt>
                <c:pt idx="19">
                  <c:v>2.46</c:v>
                </c:pt>
                <c:pt idx="20">
                  <c:v>3.55</c:v>
                </c:pt>
                <c:pt idx="21">
                  <c:v>2.46</c:v>
                </c:pt>
                <c:pt idx="22">
                  <c:v>2.6999999999999997</c:v>
                </c:pt>
                <c:pt idx="23">
                  <c:v>3.6039999999999996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090A-4243-B79B-8BE53FA595EC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090A-4243-B79B-8BE53FA595EC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090A-4243-B79B-8BE53FA595EC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090A-4243-B79B-8BE53FA595EC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(SELL)'!$B$10:$Z$10</c:f>
              <c:numCache>
                <c:formatCode>General</c:formatCode>
                <c:ptCount val="24"/>
                <c:pt idx="1">
                  <c:v>143</c:v>
                </c:pt>
                <c:pt idx="2">
                  <c:v>143</c:v>
                </c:pt>
                <c:pt idx="3">
                  <c:v>135.96</c:v>
                </c:pt>
                <c:pt idx="4">
                  <c:v>143</c:v>
                </c:pt>
                <c:pt idx="5">
                  <c:v>143</c:v>
                </c:pt>
                <c:pt idx="6">
                  <c:v>143</c:v>
                </c:pt>
                <c:pt idx="7">
                  <c:v>221</c:v>
                </c:pt>
                <c:pt idx="8">
                  <c:v>220</c:v>
                </c:pt>
                <c:pt idx="9">
                  <c:v>216</c:v>
                </c:pt>
                <c:pt idx="10">
                  <c:v>143</c:v>
                </c:pt>
                <c:pt idx="11">
                  <c:v>143</c:v>
                </c:pt>
                <c:pt idx="12">
                  <c:v>143</c:v>
                </c:pt>
                <c:pt idx="13">
                  <c:v>143</c:v>
                </c:pt>
                <c:pt idx="14">
                  <c:v>221</c:v>
                </c:pt>
                <c:pt idx="15">
                  <c:v>175</c:v>
                </c:pt>
                <c:pt idx="16">
                  <c:v>220</c:v>
                </c:pt>
                <c:pt idx="17">
                  <c:v>218</c:v>
                </c:pt>
                <c:pt idx="18">
                  <c:v>218</c:v>
                </c:pt>
                <c:pt idx="19">
                  <c:v>217</c:v>
                </c:pt>
                <c:pt idx="20">
                  <c:v>218</c:v>
                </c:pt>
                <c:pt idx="21">
                  <c:v>143</c:v>
                </c:pt>
                <c:pt idx="22">
                  <c:v>143</c:v>
                </c:pt>
                <c:pt idx="23">
                  <c:v>143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090A-4243-B79B-8BE53FA595EC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090A-4243-B79B-8BE53FA595EC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(SELL)'!$B$12:$Z$12</c:f>
              <c:numCache>
                <c:formatCode>General</c:formatCode>
                <c:ptCount val="24"/>
                <c:pt idx="0">
                  <c:v>10</c:v>
                </c:pt>
                <c:pt idx="1">
                  <c:v>10</c:v>
                </c:pt>
                <c:pt idx="2">
                  <c:v>10</c:v>
                </c:pt>
                <c:pt idx="4">
                  <c:v>10</c:v>
                </c:pt>
                <c:pt idx="5">
                  <c:v>60.003</c:v>
                </c:pt>
                <c:pt idx="6">
                  <c:v>32.198999999999998</c:v>
                </c:pt>
                <c:pt idx="7">
                  <c:v>21.863</c:v>
                </c:pt>
                <c:pt idx="8">
                  <c:v>19.762999999999998</c:v>
                </c:pt>
                <c:pt idx="9">
                  <c:v>18.36</c:v>
                </c:pt>
                <c:pt idx="10">
                  <c:v>20.756999999999998</c:v>
                </c:pt>
                <c:pt idx="11">
                  <c:v>24.286999999999999</c:v>
                </c:pt>
                <c:pt idx="12">
                  <c:v>27.541</c:v>
                </c:pt>
                <c:pt idx="13">
                  <c:v>18.740000000000002</c:v>
                </c:pt>
                <c:pt idx="14">
                  <c:v>16.957999999999998</c:v>
                </c:pt>
                <c:pt idx="15">
                  <c:v>17.242000000000001</c:v>
                </c:pt>
                <c:pt idx="16">
                  <c:v>17.012</c:v>
                </c:pt>
                <c:pt idx="17">
                  <c:v>18.319000000000003</c:v>
                </c:pt>
                <c:pt idx="18">
                  <c:v>37.509</c:v>
                </c:pt>
                <c:pt idx="19">
                  <c:v>39.780999999999999</c:v>
                </c:pt>
                <c:pt idx="20">
                  <c:v>44.822000000000003</c:v>
                </c:pt>
                <c:pt idx="21">
                  <c:v>55.97</c:v>
                </c:pt>
                <c:pt idx="22">
                  <c:v>29.716000000000001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090A-4243-B79B-8BE53FA595EC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(SELL)'!$B$40:$Z$40</c:f>
              <c:numCache>
                <c:formatCode>0.000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090A-4243-B79B-8BE53FA595EC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(SELL)'!$B$14:$Z$14</c:f>
              <c:numCache>
                <c:formatCode>General</c:formatCode>
                <c:ptCount val="24"/>
                <c:pt idx="0">
                  <c:v>1.8480000000000001</c:v>
                </c:pt>
                <c:pt idx="1">
                  <c:v>0.98</c:v>
                </c:pt>
                <c:pt idx="2">
                  <c:v>1.026</c:v>
                </c:pt>
                <c:pt idx="3">
                  <c:v>1.1040000000000001</c:v>
                </c:pt>
                <c:pt idx="4">
                  <c:v>1.4350000000000001</c:v>
                </c:pt>
                <c:pt idx="5">
                  <c:v>1.4930000000000003</c:v>
                </c:pt>
                <c:pt idx="6">
                  <c:v>8.8250000000000011</c:v>
                </c:pt>
                <c:pt idx="7">
                  <c:v>1.0640000000000001</c:v>
                </c:pt>
                <c:pt idx="8">
                  <c:v>1.3069999999999999</c:v>
                </c:pt>
                <c:pt idx="9">
                  <c:v>6.7050000000000001</c:v>
                </c:pt>
                <c:pt idx="10">
                  <c:v>29.701999999999998</c:v>
                </c:pt>
                <c:pt idx="11">
                  <c:v>27.485999999999997</c:v>
                </c:pt>
                <c:pt idx="12">
                  <c:v>24.103999999999999</c:v>
                </c:pt>
                <c:pt idx="13">
                  <c:v>25.362000000000002</c:v>
                </c:pt>
                <c:pt idx="14">
                  <c:v>18.662999999999997</c:v>
                </c:pt>
                <c:pt idx="15">
                  <c:v>19.674999999999997</c:v>
                </c:pt>
                <c:pt idx="16">
                  <c:v>21.325999999999997</c:v>
                </c:pt>
                <c:pt idx="17">
                  <c:v>23.952000000000002</c:v>
                </c:pt>
                <c:pt idx="18">
                  <c:v>1.905</c:v>
                </c:pt>
                <c:pt idx="19">
                  <c:v>1.7190000000000001</c:v>
                </c:pt>
                <c:pt idx="20">
                  <c:v>1.0329999999999999</c:v>
                </c:pt>
                <c:pt idx="21">
                  <c:v>0.88800000000000001</c:v>
                </c:pt>
                <c:pt idx="22">
                  <c:v>0.81799999999999995</c:v>
                </c:pt>
                <c:pt idx="23">
                  <c:v>0.82799999999999996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090A-4243-B79B-8BE53FA595EC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090A-4243-B79B-8BE53FA595EC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(SELL)'!$B$13:$Z$13</c:f>
              <c:numCache>
                <c:formatCode>General</c:formatCode>
                <c:ptCount val="24"/>
                <c:pt idx="8">
                  <c:v>26</c:v>
                </c:pt>
                <c:pt idx="9">
                  <c:v>26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090A-4243-B79B-8BE53FA595E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(SELL)'!$B$7:$Z$7</c:f>
              <c:numCache>
                <c:formatCode>0.00</c:formatCode>
                <c:ptCount val="24"/>
                <c:pt idx="0">
                  <c:v>169.12</c:v>
                </c:pt>
                <c:pt idx="1">
                  <c:v>152.44999999999999</c:v>
                </c:pt>
                <c:pt idx="2">
                  <c:v>147.76</c:v>
                </c:pt>
                <c:pt idx="3">
                  <c:v>121.09</c:v>
                </c:pt>
                <c:pt idx="4">
                  <c:v>148.07</c:v>
                </c:pt>
                <c:pt idx="5">
                  <c:v>172.01</c:v>
                </c:pt>
                <c:pt idx="6">
                  <c:v>227.3</c:v>
                </c:pt>
                <c:pt idx="7">
                  <c:v>359.78</c:v>
                </c:pt>
                <c:pt idx="8">
                  <c:v>309.26</c:v>
                </c:pt>
                <c:pt idx="9">
                  <c:v>269.54000000000002</c:v>
                </c:pt>
                <c:pt idx="10">
                  <c:v>208.14</c:v>
                </c:pt>
                <c:pt idx="11">
                  <c:v>188.93</c:v>
                </c:pt>
                <c:pt idx="12">
                  <c:v>184.77</c:v>
                </c:pt>
                <c:pt idx="13">
                  <c:v>201.61</c:v>
                </c:pt>
                <c:pt idx="14">
                  <c:v>218.87</c:v>
                </c:pt>
                <c:pt idx="15">
                  <c:v>237.36</c:v>
                </c:pt>
                <c:pt idx="16">
                  <c:v>281.04000000000002</c:v>
                </c:pt>
                <c:pt idx="17">
                  <c:v>282.48</c:v>
                </c:pt>
                <c:pt idx="18">
                  <c:v>209.31</c:v>
                </c:pt>
                <c:pt idx="19">
                  <c:v>196.83</c:v>
                </c:pt>
                <c:pt idx="20">
                  <c:v>178.86</c:v>
                </c:pt>
                <c:pt idx="21">
                  <c:v>160.41999999999999</c:v>
                </c:pt>
                <c:pt idx="22">
                  <c:v>143</c:v>
                </c:pt>
                <c:pt idx="23">
                  <c:v>136.63999999999999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090A-4243-B79B-8BE53FA595E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87C4-471E-BA88-1B5C3785CF0C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(BUY)'!$B$19:$Z$19</c:f>
              <c:numCache>
                <c:formatCode>General</c:formatCode>
                <c:ptCount val="24"/>
                <c:pt idx="0">
                  <c:v>2.2999999999999998</c:v>
                </c:pt>
                <c:pt idx="1">
                  <c:v>2.1</c:v>
                </c:pt>
                <c:pt idx="2">
                  <c:v>2.1</c:v>
                </c:pt>
                <c:pt idx="3">
                  <c:v>4.8</c:v>
                </c:pt>
                <c:pt idx="22">
                  <c:v>1.3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7C4-471E-BA88-1B5C3785CF0C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(BUY)'!$B$20:$Z$20</c:f>
              <c:numCache>
                <c:formatCode>General</c:formatCode>
                <c:ptCount val="24"/>
                <c:pt idx="0">
                  <c:v>0.93500000000000005</c:v>
                </c:pt>
                <c:pt idx="1">
                  <c:v>6.1300000000000008</c:v>
                </c:pt>
                <c:pt idx="2">
                  <c:v>6.1050000000000004</c:v>
                </c:pt>
                <c:pt idx="3">
                  <c:v>12.483000000000001</c:v>
                </c:pt>
                <c:pt idx="4">
                  <c:v>6.5010000000000003</c:v>
                </c:pt>
                <c:pt idx="5">
                  <c:v>4.9050000000000002</c:v>
                </c:pt>
                <c:pt idx="6">
                  <c:v>1.0760000000000001</c:v>
                </c:pt>
                <c:pt idx="7">
                  <c:v>10.097</c:v>
                </c:pt>
                <c:pt idx="8">
                  <c:v>27.450999999999997</c:v>
                </c:pt>
                <c:pt idx="9">
                  <c:v>8.6349999999999998</c:v>
                </c:pt>
                <c:pt idx="10">
                  <c:v>8.3650000000000002</c:v>
                </c:pt>
                <c:pt idx="11">
                  <c:v>7.7770000000000001</c:v>
                </c:pt>
                <c:pt idx="12">
                  <c:v>7.8730000000000002</c:v>
                </c:pt>
                <c:pt idx="13">
                  <c:v>1.81</c:v>
                </c:pt>
                <c:pt idx="14">
                  <c:v>7.1099999999999994</c:v>
                </c:pt>
                <c:pt idx="15">
                  <c:v>6.6859999999999991</c:v>
                </c:pt>
                <c:pt idx="16">
                  <c:v>6.7560000000000002</c:v>
                </c:pt>
                <c:pt idx="17">
                  <c:v>6.2839999999999998</c:v>
                </c:pt>
                <c:pt idx="18">
                  <c:v>6.1370000000000005</c:v>
                </c:pt>
                <c:pt idx="19">
                  <c:v>6.1520000000000001</c:v>
                </c:pt>
                <c:pt idx="20">
                  <c:v>6.4079999999999995</c:v>
                </c:pt>
                <c:pt idx="21">
                  <c:v>8.0329999999999995</c:v>
                </c:pt>
                <c:pt idx="22">
                  <c:v>7.6819999999999995</c:v>
                </c:pt>
                <c:pt idx="23">
                  <c:v>7.7809999999999997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87C4-471E-BA88-1B5C3785CF0C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(BUY)'!$B$21:$Z$21</c:f>
              <c:numCache>
                <c:formatCode>General</c:formatCode>
                <c:ptCount val="24"/>
                <c:pt idx="0">
                  <c:v>4.2209999999999992</c:v>
                </c:pt>
                <c:pt idx="1">
                  <c:v>6.2970000000000006</c:v>
                </c:pt>
                <c:pt idx="2">
                  <c:v>6.6520000000000001</c:v>
                </c:pt>
                <c:pt idx="3">
                  <c:v>45.22</c:v>
                </c:pt>
                <c:pt idx="4">
                  <c:v>6.7460000000000004</c:v>
                </c:pt>
                <c:pt idx="5">
                  <c:v>8.581999999999999</c:v>
                </c:pt>
                <c:pt idx="6">
                  <c:v>4.7119999999999997</c:v>
                </c:pt>
                <c:pt idx="7">
                  <c:v>19.09</c:v>
                </c:pt>
                <c:pt idx="8">
                  <c:v>18.509</c:v>
                </c:pt>
                <c:pt idx="9">
                  <c:v>11.017999999999999</c:v>
                </c:pt>
                <c:pt idx="10">
                  <c:v>6.9510000000000005</c:v>
                </c:pt>
                <c:pt idx="11">
                  <c:v>6.7819999999999991</c:v>
                </c:pt>
                <c:pt idx="12">
                  <c:v>6.8509999999999991</c:v>
                </c:pt>
                <c:pt idx="13">
                  <c:v>5.5360000000000005</c:v>
                </c:pt>
                <c:pt idx="14">
                  <c:v>6.21</c:v>
                </c:pt>
                <c:pt idx="15">
                  <c:v>5.758</c:v>
                </c:pt>
                <c:pt idx="16">
                  <c:v>5.7330000000000005</c:v>
                </c:pt>
                <c:pt idx="17">
                  <c:v>7.1870000000000003</c:v>
                </c:pt>
                <c:pt idx="18">
                  <c:v>8.3979999999999997</c:v>
                </c:pt>
                <c:pt idx="19">
                  <c:v>9.7039999999999988</c:v>
                </c:pt>
                <c:pt idx="20">
                  <c:v>7.2549999999999999</c:v>
                </c:pt>
                <c:pt idx="21">
                  <c:v>38.923999999999999</c:v>
                </c:pt>
                <c:pt idx="22">
                  <c:v>52.848999999999997</c:v>
                </c:pt>
                <c:pt idx="23">
                  <c:v>29.042999999999999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87C4-471E-BA88-1B5C3785CF0C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87C4-471E-BA88-1B5C3785CF0C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87C4-471E-BA88-1B5C3785CF0C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(BUY)'!$B$22:$Z$22</c:f>
              <c:numCache>
                <c:formatCode>General</c:formatCode>
                <c:ptCount val="24"/>
                <c:pt idx="1">
                  <c:v>35.100999999999999</c:v>
                </c:pt>
                <c:pt idx="2">
                  <c:v>52.74</c:v>
                </c:pt>
                <c:pt idx="4">
                  <c:v>39.561999999999998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87C4-471E-BA88-1B5C3785CF0C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(BUY)'!$B$10:$Z$10</c:f>
              <c:numCache>
                <c:formatCode>General</c:formatCode>
                <c:ptCount val="24"/>
                <c:pt idx="0">
                  <c:v>6.3540000000000001</c:v>
                </c:pt>
                <c:pt idx="1">
                  <c:v>112.661</c:v>
                </c:pt>
                <c:pt idx="2">
                  <c:v>91.905000000000001</c:v>
                </c:pt>
                <c:pt idx="3">
                  <c:v>44.448</c:v>
                </c:pt>
                <c:pt idx="4">
                  <c:v>103.748</c:v>
                </c:pt>
                <c:pt idx="5">
                  <c:v>75</c:v>
                </c:pt>
                <c:pt idx="6">
                  <c:v>60.805</c:v>
                </c:pt>
                <c:pt idx="7">
                  <c:v>150</c:v>
                </c:pt>
                <c:pt idx="8">
                  <c:v>150</c:v>
                </c:pt>
                <c:pt idx="9">
                  <c:v>150</c:v>
                </c:pt>
                <c:pt idx="10">
                  <c:v>147.14500000000001</c:v>
                </c:pt>
                <c:pt idx="11">
                  <c:v>113.032</c:v>
                </c:pt>
                <c:pt idx="12">
                  <c:v>77.616</c:v>
                </c:pt>
                <c:pt idx="13">
                  <c:v>75</c:v>
                </c:pt>
                <c:pt idx="14">
                  <c:v>33.317999999999998</c:v>
                </c:pt>
                <c:pt idx="15">
                  <c:v>33.329000000000001</c:v>
                </c:pt>
                <c:pt idx="16">
                  <c:v>33.267000000000003</c:v>
                </c:pt>
                <c:pt idx="17">
                  <c:v>33.244</c:v>
                </c:pt>
                <c:pt idx="18">
                  <c:v>28.428999999999998</c:v>
                </c:pt>
                <c:pt idx="19">
                  <c:v>28.103999999999999</c:v>
                </c:pt>
                <c:pt idx="20">
                  <c:v>33.094000000000001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87C4-471E-BA88-1B5C3785CF0C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87C4-471E-BA88-1B5C3785CF0C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(BUY)'!$B$12:$Z$12</c:f>
              <c:numCache>
                <c:formatCode>General</c:formatCode>
                <c:ptCount val="24"/>
                <c:pt idx="5">
                  <c:v>120</c:v>
                </c:pt>
                <c:pt idx="6">
                  <c:v>120</c:v>
                </c:pt>
                <c:pt idx="7">
                  <c:v>221</c:v>
                </c:pt>
                <c:pt idx="8">
                  <c:v>220</c:v>
                </c:pt>
                <c:pt idx="9">
                  <c:v>216</c:v>
                </c:pt>
                <c:pt idx="10">
                  <c:v>130</c:v>
                </c:pt>
                <c:pt idx="11">
                  <c:v>130</c:v>
                </c:pt>
                <c:pt idx="12">
                  <c:v>130</c:v>
                </c:pt>
                <c:pt idx="13">
                  <c:v>130</c:v>
                </c:pt>
                <c:pt idx="14">
                  <c:v>221</c:v>
                </c:pt>
                <c:pt idx="15">
                  <c:v>175</c:v>
                </c:pt>
                <c:pt idx="16">
                  <c:v>220</c:v>
                </c:pt>
                <c:pt idx="17">
                  <c:v>218</c:v>
                </c:pt>
                <c:pt idx="18">
                  <c:v>218</c:v>
                </c:pt>
                <c:pt idx="19">
                  <c:v>217</c:v>
                </c:pt>
                <c:pt idx="20">
                  <c:v>218</c:v>
                </c:pt>
                <c:pt idx="21">
                  <c:v>143</c:v>
                </c:pt>
                <c:pt idx="22">
                  <c:v>100</c:v>
                </c:pt>
                <c:pt idx="23">
                  <c:v>100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87C4-471E-BA88-1B5C3785CF0C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(BUY)'!$B$40:$Z$40</c:f>
              <c:numCache>
                <c:formatCode>0.000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87C4-471E-BA88-1B5C3785CF0C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(BUY)'!$B$14:$Z$14</c:f>
              <c:numCache>
                <c:formatCode>General</c:formatCode>
                <c:ptCount val="24"/>
                <c:pt idx="3">
                  <c:v>30.613</c:v>
                </c:pt>
                <c:pt idx="6">
                  <c:v>0.31</c:v>
                </c:pt>
                <c:pt idx="7">
                  <c:v>4.0549999999999997</c:v>
                </c:pt>
                <c:pt idx="8">
                  <c:v>15.937000000000001</c:v>
                </c:pt>
                <c:pt idx="9">
                  <c:v>3.2440000000000002</c:v>
                </c:pt>
                <c:pt idx="10">
                  <c:v>6.3769999999999998</c:v>
                </c:pt>
                <c:pt idx="11">
                  <c:v>4.3739999999999997</c:v>
                </c:pt>
                <c:pt idx="12">
                  <c:v>4.1980000000000004</c:v>
                </c:pt>
                <c:pt idx="13">
                  <c:v>3.6520000000000001</c:v>
                </c:pt>
                <c:pt idx="14">
                  <c:v>3.2080000000000002</c:v>
                </c:pt>
                <c:pt idx="15">
                  <c:v>4.5069999999999997</c:v>
                </c:pt>
                <c:pt idx="16">
                  <c:v>1.9319999999999999</c:v>
                </c:pt>
                <c:pt idx="17">
                  <c:v>0.16499999999999998</c:v>
                </c:pt>
                <c:pt idx="20">
                  <c:v>2.6480000000000001</c:v>
                </c:pt>
                <c:pt idx="21">
                  <c:v>12.361000000000001</c:v>
                </c:pt>
                <c:pt idx="22">
                  <c:v>14.403000000000002</c:v>
                </c:pt>
                <c:pt idx="23">
                  <c:v>10.607999999999999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87C4-471E-BA88-1B5C3785CF0C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87C4-471E-BA88-1B5C3785CF0C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(BUY)'!$B$13:$Z$13</c:f>
              <c:numCache>
                <c:formatCode>General</c:formatCode>
                <c:ptCount val="24"/>
                <c:pt idx="5">
                  <c:v>15</c:v>
                </c:pt>
                <c:pt idx="6">
                  <c:v>21.03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87C4-471E-BA88-1B5C3785CF0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(BUY)'!$B$7:$Z$7</c:f>
              <c:numCache>
                <c:formatCode>0.00</c:formatCode>
                <c:ptCount val="24"/>
                <c:pt idx="0">
                  <c:v>169.12</c:v>
                </c:pt>
                <c:pt idx="1">
                  <c:v>152.44999999999999</c:v>
                </c:pt>
                <c:pt idx="2">
                  <c:v>147.76</c:v>
                </c:pt>
                <c:pt idx="3">
                  <c:v>121.09</c:v>
                </c:pt>
                <c:pt idx="4">
                  <c:v>148.07</c:v>
                </c:pt>
                <c:pt idx="5">
                  <c:v>172.01</c:v>
                </c:pt>
                <c:pt idx="6">
                  <c:v>227.3</c:v>
                </c:pt>
                <c:pt idx="7">
                  <c:v>359.78</c:v>
                </c:pt>
                <c:pt idx="8">
                  <c:v>309.26</c:v>
                </c:pt>
                <c:pt idx="9">
                  <c:v>269.54000000000002</c:v>
                </c:pt>
                <c:pt idx="10">
                  <c:v>208.14</c:v>
                </c:pt>
                <c:pt idx="11">
                  <c:v>188.93</c:v>
                </c:pt>
                <c:pt idx="12">
                  <c:v>184.77</c:v>
                </c:pt>
                <c:pt idx="13">
                  <c:v>201.61</c:v>
                </c:pt>
                <c:pt idx="14">
                  <c:v>218.87</c:v>
                </c:pt>
                <c:pt idx="15">
                  <c:v>237.36</c:v>
                </c:pt>
                <c:pt idx="16">
                  <c:v>281.04000000000002</c:v>
                </c:pt>
                <c:pt idx="17">
                  <c:v>282.48</c:v>
                </c:pt>
                <c:pt idx="18">
                  <c:v>209.31</c:v>
                </c:pt>
                <c:pt idx="19">
                  <c:v>196.83</c:v>
                </c:pt>
                <c:pt idx="20">
                  <c:v>178.86</c:v>
                </c:pt>
                <c:pt idx="21">
                  <c:v>160.41999999999999</c:v>
                </c:pt>
                <c:pt idx="22">
                  <c:v>143</c:v>
                </c:pt>
                <c:pt idx="23">
                  <c:v>136.63999999999999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87C4-471E-BA88-1B5C3785CF0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1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1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75618" cy="6061364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289473" cy="6061364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AA52"/>
  <sheetViews>
    <sheetView showGridLines="0" tabSelected="1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C7" sqref="C7"/>
    </sheetView>
  </sheetViews>
  <sheetFormatPr defaultColWidth="9.140625" defaultRowHeight="15.95" customHeight="1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45701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2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13.81</v>
      </c>
      <c r="C4" s="18">
        <v>162.28899999999999</v>
      </c>
      <c r="D4" s="18">
        <v>159.50200000000001</v>
      </c>
      <c r="E4" s="18">
        <v>137.56400000000002</v>
      </c>
      <c r="F4" s="18">
        <v>156.55700000000002</v>
      </c>
      <c r="G4" s="18">
        <v>223.48699999999997</v>
      </c>
      <c r="H4" s="18">
        <v>207.93300000000002</v>
      </c>
      <c r="I4" s="18">
        <v>404.24200000000002</v>
      </c>
      <c r="J4" s="18">
        <v>431.89699999999999</v>
      </c>
      <c r="K4" s="18">
        <v>388.89699999999999</v>
      </c>
      <c r="L4" s="18">
        <v>298.83799999999991</v>
      </c>
      <c r="M4" s="18">
        <v>261.96500000000003</v>
      </c>
      <c r="N4" s="18">
        <v>226.53799999999998</v>
      </c>
      <c r="O4" s="18">
        <v>215.99799999999999</v>
      </c>
      <c r="P4" s="18">
        <v>270.84599999999995</v>
      </c>
      <c r="Q4" s="18">
        <v>225.28000000000003</v>
      </c>
      <c r="R4" s="18">
        <v>267.68800000000005</v>
      </c>
      <c r="S4" s="18">
        <v>264.88</v>
      </c>
      <c r="T4" s="18">
        <v>260.964</v>
      </c>
      <c r="U4" s="18">
        <v>260.95999999999998</v>
      </c>
      <c r="V4" s="18">
        <v>267.40500000000009</v>
      </c>
      <c r="W4" s="18">
        <v>202.31800000000001</v>
      </c>
      <c r="X4" s="18">
        <v>176.23400000000001</v>
      </c>
      <c r="Y4" s="18">
        <v>147.43200000000002</v>
      </c>
      <c r="Z4" s="19"/>
      <c r="AA4" s="20">
        <f>SUM(B4:Z4)</f>
        <v>5633.5240000000003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169.12</v>
      </c>
      <c r="C7" s="28">
        <v>152.44999999999999</v>
      </c>
      <c r="D7" s="28">
        <v>147.76</v>
      </c>
      <c r="E7" s="28">
        <v>121.09</v>
      </c>
      <c r="F7" s="28">
        <v>148.07</v>
      </c>
      <c r="G7" s="28">
        <v>172.01</v>
      </c>
      <c r="H7" s="28">
        <v>227.3</v>
      </c>
      <c r="I7" s="28">
        <v>359.78</v>
      </c>
      <c r="J7" s="28">
        <v>309.26</v>
      </c>
      <c r="K7" s="28">
        <v>269.54000000000002</v>
      </c>
      <c r="L7" s="28">
        <v>208.14</v>
      </c>
      <c r="M7" s="28">
        <v>188.93</v>
      </c>
      <c r="N7" s="28">
        <v>184.77</v>
      </c>
      <c r="O7" s="28">
        <v>201.61</v>
      </c>
      <c r="P7" s="28">
        <v>218.87</v>
      </c>
      <c r="Q7" s="28">
        <v>237.36</v>
      </c>
      <c r="R7" s="28">
        <v>281.04000000000002</v>
      </c>
      <c r="S7" s="28">
        <v>282.48</v>
      </c>
      <c r="T7" s="28">
        <v>209.31</v>
      </c>
      <c r="U7" s="28">
        <v>196.83</v>
      </c>
      <c r="V7" s="28">
        <v>178.86</v>
      </c>
      <c r="W7" s="28">
        <v>160.41999999999999</v>
      </c>
      <c r="X7" s="28">
        <v>143</v>
      </c>
      <c r="Y7" s="28">
        <v>136.63999999999999</v>
      </c>
      <c r="Z7" s="29"/>
      <c r="AA7" s="30">
        <f>IF(SUM(B7:Z7)&lt;&gt;0,AVERAGEIF(B7:Z7,"&lt;&gt;"""),"")</f>
        <v>204.36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>
        <v>143</v>
      </c>
      <c r="D10" s="42">
        <v>143</v>
      </c>
      <c r="E10" s="42">
        <v>135.96</v>
      </c>
      <c r="F10" s="42">
        <v>143</v>
      </c>
      <c r="G10" s="42">
        <v>143</v>
      </c>
      <c r="H10" s="42">
        <v>143</v>
      </c>
      <c r="I10" s="42">
        <v>221</v>
      </c>
      <c r="J10" s="42">
        <v>220</v>
      </c>
      <c r="K10" s="42">
        <v>216</v>
      </c>
      <c r="L10" s="42">
        <v>143</v>
      </c>
      <c r="M10" s="42">
        <v>143</v>
      </c>
      <c r="N10" s="42">
        <v>143</v>
      </c>
      <c r="O10" s="42">
        <v>143</v>
      </c>
      <c r="P10" s="42">
        <v>221</v>
      </c>
      <c r="Q10" s="42">
        <v>175</v>
      </c>
      <c r="R10" s="42">
        <v>220</v>
      </c>
      <c r="S10" s="42">
        <v>218</v>
      </c>
      <c r="T10" s="42">
        <v>218</v>
      </c>
      <c r="U10" s="42">
        <v>217</v>
      </c>
      <c r="V10" s="42">
        <v>218</v>
      </c>
      <c r="W10" s="42">
        <v>143</v>
      </c>
      <c r="X10" s="42">
        <v>143</v>
      </c>
      <c r="Y10" s="42">
        <v>143</v>
      </c>
      <c r="Z10" s="43"/>
      <c r="AA10" s="44">
        <f t="shared" ref="AA10:AA15" si="0">SUM(B10:Z10)</f>
        <v>3995.96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>
        <v>10</v>
      </c>
      <c r="C12" s="52">
        <v>10</v>
      </c>
      <c r="D12" s="52">
        <v>10</v>
      </c>
      <c r="E12" s="52"/>
      <c r="F12" s="52">
        <v>10</v>
      </c>
      <c r="G12" s="52">
        <v>60.003</v>
      </c>
      <c r="H12" s="52">
        <v>32.198999999999998</v>
      </c>
      <c r="I12" s="52">
        <v>21.863</v>
      </c>
      <c r="J12" s="52">
        <v>19.762999999999998</v>
      </c>
      <c r="K12" s="52">
        <v>18.36</v>
      </c>
      <c r="L12" s="52">
        <v>20.756999999999998</v>
      </c>
      <c r="M12" s="52">
        <v>24.286999999999999</v>
      </c>
      <c r="N12" s="52">
        <v>27.541</v>
      </c>
      <c r="O12" s="52">
        <v>18.740000000000002</v>
      </c>
      <c r="P12" s="52">
        <v>16.957999999999998</v>
      </c>
      <c r="Q12" s="52">
        <v>17.242000000000001</v>
      </c>
      <c r="R12" s="52">
        <v>17.012</v>
      </c>
      <c r="S12" s="52">
        <v>18.319000000000003</v>
      </c>
      <c r="T12" s="52">
        <v>37.509</v>
      </c>
      <c r="U12" s="52">
        <v>39.780999999999999</v>
      </c>
      <c r="V12" s="52">
        <v>44.822000000000003</v>
      </c>
      <c r="W12" s="52">
        <v>55.97</v>
      </c>
      <c r="X12" s="52">
        <v>29.716000000000001</v>
      </c>
      <c r="Y12" s="52"/>
      <c r="Z12" s="53"/>
      <c r="AA12" s="54">
        <f t="shared" si="0"/>
        <v>560.8420000000001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>
        <v>26</v>
      </c>
      <c r="K13" s="52">
        <v>26</v>
      </c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52</v>
      </c>
    </row>
    <row r="14" spans="1:27" ht="24.95" customHeight="1" x14ac:dyDescent="0.2">
      <c r="A14" s="55" t="s">
        <v>10</v>
      </c>
      <c r="B14" s="56">
        <v>1.8480000000000001</v>
      </c>
      <c r="C14" s="57">
        <v>0.98</v>
      </c>
      <c r="D14" s="57">
        <v>1.026</v>
      </c>
      <c r="E14" s="57">
        <v>1.1040000000000001</v>
      </c>
      <c r="F14" s="57">
        <v>1.4350000000000001</v>
      </c>
      <c r="G14" s="57">
        <v>1.4930000000000003</v>
      </c>
      <c r="H14" s="57">
        <v>8.8250000000000011</v>
      </c>
      <c r="I14" s="57">
        <v>1.0640000000000001</v>
      </c>
      <c r="J14" s="57">
        <v>1.3069999999999999</v>
      </c>
      <c r="K14" s="57">
        <v>6.7050000000000001</v>
      </c>
      <c r="L14" s="57">
        <v>29.701999999999998</v>
      </c>
      <c r="M14" s="57">
        <v>27.485999999999997</v>
      </c>
      <c r="N14" s="57">
        <v>24.103999999999999</v>
      </c>
      <c r="O14" s="57">
        <v>25.362000000000002</v>
      </c>
      <c r="P14" s="57">
        <v>18.662999999999997</v>
      </c>
      <c r="Q14" s="57">
        <v>19.674999999999997</v>
      </c>
      <c r="R14" s="57">
        <v>21.325999999999997</v>
      </c>
      <c r="S14" s="57">
        <v>23.952000000000002</v>
      </c>
      <c r="T14" s="57">
        <v>1.905</v>
      </c>
      <c r="U14" s="57">
        <v>1.7190000000000001</v>
      </c>
      <c r="V14" s="57">
        <v>1.0329999999999999</v>
      </c>
      <c r="W14" s="57">
        <v>0.88800000000000001</v>
      </c>
      <c r="X14" s="57">
        <v>0.81799999999999995</v>
      </c>
      <c r="Y14" s="57">
        <v>0.82799999999999996</v>
      </c>
      <c r="Z14" s="58"/>
      <c r="AA14" s="59">
        <f t="shared" si="0"/>
        <v>223.24799999999999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>
        <f t="shared" ref="B16:Z16" si="1">IF(LEN(B$2)&gt;0,SUM(B10:B15),"")</f>
        <v>11.848000000000001</v>
      </c>
      <c r="C16" s="62">
        <f t="shared" si="1"/>
        <v>153.97999999999999</v>
      </c>
      <c r="D16" s="62">
        <f t="shared" si="1"/>
        <v>154.02600000000001</v>
      </c>
      <c r="E16" s="62">
        <f t="shared" si="1"/>
        <v>137.06400000000002</v>
      </c>
      <c r="F16" s="62">
        <f t="shared" si="1"/>
        <v>154.435</v>
      </c>
      <c r="G16" s="62">
        <f t="shared" si="1"/>
        <v>204.49599999999998</v>
      </c>
      <c r="H16" s="62">
        <f t="shared" si="1"/>
        <v>184.024</v>
      </c>
      <c r="I16" s="62">
        <f t="shared" si="1"/>
        <v>243.92699999999999</v>
      </c>
      <c r="J16" s="62">
        <f t="shared" si="1"/>
        <v>267.07000000000005</v>
      </c>
      <c r="K16" s="62">
        <f t="shared" si="1"/>
        <v>267.065</v>
      </c>
      <c r="L16" s="62">
        <f t="shared" si="1"/>
        <v>193.459</v>
      </c>
      <c r="M16" s="62">
        <f t="shared" si="1"/>
        <v>194.773</v>
      </c>
      <c r="N16" s="62">
        <f t="shared" si="1"/>
        <v>194.64499999999998</v>
      </c>
      <c r="O16" s="62">
        <f t="shared" si="1"/>
        <v>187.102</v>
      </c>
      <c r="P16" s="62">
        <f t="shared" si="1"/>
        <v>256.62099999999998</v>
      </c>
      <c r="Q16" s="62">
        <f t="shared" si="1"/>
        <v>211.91699999999997</v>
      </c>
      <c r="R16" s="62">
        <f t="shared" si="1"/>
        <v>258.33800000000002</v>
      </c>
      <c r="S16" s="62">
        <f t="shared" si="1"/>
        <v>260.27100000000002</v>
      </c>
      <c r="T16" s="62">
        <f t="shared" si="1"/>
        <v>257.41399999999999</v>
      </c>
      <c r="U16" s="62">
        <f t="shared" si="1"/>
        <v>258.5</v>
      </c>
      <c r="V16" s="62">
        <f t="shared" si="1"/>
        <v>263.85500000000002</v>
      </c>
      <c r="W16" s="62">
        <f t="shared" si="1"/>
        <v>199.858</v>
      </c>
      <c r="X16" s="62">
        <f t="shared" si="1"/>
        <v>173.53400000000002</v>
      </c>
      <c r="Y16" s="62">
        <f t="shared" si="1"/>
        <v>143.828</v>
      </c>
      <c r="Z16" s="63" t="str">
        <f t="shared" si="1"/>
        <v/>
      </c>
      <c r="AA16" s="64">
        <f>SUM(AA10:AA15)</f>
        <v>4832.0499999999993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>
        <v>145</v>
      </c>
      <c r="J19" s="72">
        <v>145</v>
      </c>
      <c r="K19" s="72">
        <v>98</v>
      </c>
      <c r="L19" s="72">
        <v>78</v>
      </c>
      <c r="M19" s="72">
        <v>50</v>
      </c>
      <c r="N19" s="72"/>
      <c r="O19" s="72"/>
      <c r="P19" s="72"/>
      <c r="Q19" s="72"/>
      <c r="R19" s="72"/>
      <c r="S19" s="72"/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516</v>
      </c>
    </row>
    <row r="20" spans="1:27" ht="24.95" customHeight="1" x14ac:dyDescent="0.2">
      <c r="A20" s="75" t="s">
        <v>15</v>
      </c>
      <c r="B20" s="76">
        <v>1.462</v>
      </c>
      <c r="C20" s="77">
        <v>0.16500000000000001</v>
      </c>
      <c r="D20" s="77"/>
      <c r="E20" s="77"/>
      <c r="F20" s="77">
        <v>2.7E-2</v>
      </c>
      <c r="G20" s="77"/>
      <c r="H20" s="77">
        <v>7.024</v>
      </c>
      <c r="I20" s="77">
        <v>7.7160000000000002</v>
      </c>
      <c r="J20" s="77">
        <v>7.891</v>
      </c>
      <c r="K20" s="77">
        <v>7.6859999999999999</v>
      </c>
      <c r="L20" s="77">
        <v>7.3929999999999998</v>
      </c>
      <c r="M20" s="77">
        <v>0.81299999999999994</v>
      </c>
      <c r="N20" s="77">
        <v>0.67900000000000005</v>
      </c>
      <c r="O20" s="77">
        <v>0.83499999999999996</v>
      </c>
      <c r="P20" s="77"/>
      <c r="Q20" s="77"/>
      <c r="R20" s="77"/>
      <c r="S20" s="77"/>
      <c r="T20" s="77"/>
      <c r="U20" s="77"/>
      <c r="V20" s="77"/>
      <c r="W20" s="77"/>
      <c r="X20" s="77"/>
      <c r="Y20" s="77"/>
      <c r="Z20" s="78"/>
      <c r="AA20" s="79">
        <f t="shared" si="2"/>
        <v>41.69100000000001</v>
      </c>
    </row>
    <row r="21" spans="1:27" ht="24.95" customHeight="1" x14ac:dyDescent="0.2">
      <c r="A21" s="75" t="s">
        <v>16</v>
      </c>
      <c r="B21" s="80">
        <v>0.5</v>
      </c>
      <c r="C21" s="81">
        <v>8.1440000000000001</v>
      </c>
      <c r="D21" s="81">
        <v>5.4760000000000009</v>
      </c>
      <c r="E21" s="81">
        <v>0.5</v>
      </c>
      <c r="F21" s="81">
        <v>2.0949999999999998</v>
      </c>
      <c r="G21" s="81">
        <v>18.991</v>
      </c>
      <c r="H21" s="81">
        <v>16.884999999999998</v>
      </c>
      <c r="I21" s="81">
        <v>7.5990000000000002</v>
      </c>
      <c r="J21" s="81">
        <v>11.936</v>
      </c>
      <c r="K21" s="81">
        <v>16.146000000000001</v>
      </c>
      <c r="L21" s="81">
        <v>19.986000000000001</v>
      </c>
      <c r="M21" s="81">
        <v>16.379000000000001</v>
      </c>
      <c r="N21" s="81">
        <v>31.213999999999999</v>
      </c>
      <c r="O21" s="81">
        <v>28.061000000000003</v>
      </c>
      <c r="P21" s="81">
        <v>14.225</v>
      </c>
      <c r="Q21" s="81">
        <v>13.363</v>
      </c>
      <c r="R21" s="81">
        <v>9.35</v>
      </c>
      <c r="S21" s="81">
        <v>4.609</v>
      </c>
      <c r="T21" s="81">
        <v>3.55</v>
      </c>
      <c r="U21" s="81">
        <v>2.46</v>
      </c>
      <c r="V21" s="81">
        <v>3.55</v>
      </c>
      <c r="W21" s="81">
        <v>2.46</v>
      </c>
      <c r="X21" s="81">
        <v>2.6999999999999997</v>
      </c>
      <c r="Y21" s="81">
        <v>3.6039999999999996</v>
      </c>
      <c r="Z21" s="78"/>
      <c r="AA21" s="79">
        <f t="shared" si="2"/>
        <v>243.78300000000004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 t="shared" ref="B26:Z26" si="3">IF(LEN(B$2)&gt;0,SUM(B19:B25),"")</f>
        <v>1.962</v>
      </c>
      <c r="C26" s="88">
        <f t="shared" si="3"/>
        <v>8.3089999999999993</v>
      </c>
      <c r="D26" s="88">
        <f t="shared" si="3"/>
        <v>5.4760000000000009</v>
      </c>
      <c r="E26" s="88">
        <f t="shared" si="3"/>
        <v>0.5</v>
      </c>
      <c r="F26" s="88">
        <f t="shared" si="3"/>
        <v>2.1219999999999999</v>
      </c>
      <c r="G26" s="88">
        <f t="shared" si="3"/>
        <v>18.991</v>
      </c>
      <c r="H26" s="88">
        <f t="shared" si="3"/>
        <v>23.908999999999999</v>
      </c>
      <c r="I26" s="88">
        <f t="shared" si="3"/>
        <v>160.315</v>
      </c>
      <c r="J26" s="88">
        <f t="shared" si="3"/>
        <v>164.827</v>
      </c>
      <c r="K26" s="88">
        <f t="shared" si="3"/>
        <v>121.83200000000001</v>
      </c>
      <c r="L26" s="88">
        <f t="shared" si="3"/>
        <v>105.379</v>
      </c>
      <c r="M26" s="88">
        <f t="shared" si="3"/>
        <v>67.192000000000007</v>
      </c>
      <c r="N26" s="88">
        <f t="shared" si="3"/>
        <v>31.892999999999997</v>
      </c>
      <c r="O26" s="88">
        <f t="shared" si="3"/>
        <v>28.896000000000004</v>
      </c>
      <c r="P26" s="88">
        <f t="shared" si="3"/>
        <v>14.225</v>
      </c>
      <c r="Q26" s="88">
        <f t="shared" si="3"/>
        <v>13.363</v>
      </c>
      <c r="R26" s="88">
        <f t="shared" si="3"/>
        <v>9.35</v>
      </c>
      <c r="S26" s="88">
        <f t="shared" si="3"/>
        <v>4.609</v>
      </c>
      <c r="T26" s="88">
        <f t="shared" si="3"/>
        <v>3.55</v>
      </c>
      <c r="U26" s="88">
        <f t="shared" si="3"/>
        <v>2.46</v>
      </c>
      <c r="V26" s="88">
        <f t="shared" si="3"/>
        <v>3.55</v>
      </c>
      <c r="W26" s="88">
        <f t="shared" si="3"/>
        <v>2.46</v>
      </c>
      <c r="X26" s="88">
        <f t="shared" si="3"/>
        <v>2.6999999999999997</v>
      </c>
      <c r="Y26" s="88">
        <f t="shared" si="3"/>
        <v>3.6039999999999996</v>
      </c>
      <c r="Z26" s="89" t="str">
        <f t="shared" si="3"/>
        <v/>
      </c>
      <c r="AA26" s="90">
        <f>SUM(AA19:AA25)</f>
        <v>801.47400000000005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22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5" customHeight="1" x14ac:dyDescent="0.2">
      <c r="A30" s="75" t="s">
        <v>24</v>
      </c>
      <c r="B30" s="76">
        <v>13.81</v>
      </c>
      <c r="C30" s="77">
        <v>162.28899999999999</v>
      </c>
      <c r="D30" s="77">
        <v>159.50200000000001</v>
      </c>
      <c r="E30" s="77">
        <v>137.56399999999999</v>
      </c>
      <c r="F30" s="77">
        <v>156.55699999999999</v>
      </c>
      <c r="G30" s="77">
        <v>223.48699999999999</v>
      </c>
      <c r="H30" s="77">
        <v>207.93299999999999</v>
      </c>
      <c r="I30" s="77">
        <v>404.24200000000002</v>
      </c>
      <c r="J30" s="77">
        <v>431.89699999999999</v>
      </c>
      <c r="K30" s="77">
        <v>388.89699999999999</v>
      </c>
      <c r="L30" s="77">
        <v>298.83800000000002</v>
      </c>
      <c r="M30" s="77">
        <v>261.96499999999997</v>
      </c>
      <c r="N30" s="77">
        <v>226.53800000000001</v>
      </c>
      <c r="O30" s="77">
        <v>215.99799999999999</v>
      </c>
      <c r="P30" s="77">
        <v>270.846</v>
      </c>
      <c r="Q30" s="77">
        <v>225.28</v>
      </c>
      <c r="R30" s="77">
        <v>267.68799999999999</v>
      </c>
      <c r="S30" s="77">
        <v>264.88</v>
      </c>
      <c r="T30" s="77">
        <v>260.964</v>
      </c>
      <c r="U30" s="77">
        <v>260.95999999999998</v>
      </c>
      <c r="V30" s="77">
        <v>267.40499999999997</v>
      </c>
      <c r="W30" s="77">
        <v>202.31800000000001</v>
      </c>
      <c r="X30" s="77">
        <v>176.23400000000001</v>
      </c>
      <c r="Y30" s="77">
        <v>147.43199999999999</v>
      </c>
      <c r="Z30" s="78"/>
      <c r="AA30" s="79">
        <f>SUM(B30:Z30)</f>
        <v>5633.5240000000003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26</v>
      </c>
      <c r="B32" s="61">
        <f>IF(LEN(B$2)&gt;0,SUM(B29:B31),"")</f>
        <v>13.81</v>
      </c>
      <c r="C32" s="62">
        <f t="shared" ref="C32:Z32" si="4">IF(LEN(C$2)&gt;0,SUM(C29:C31),"")</f>
        <v>162.28899999999999</v>
      </c>
      <c r="D32" s="62">
        <f t="shared" si="4"/>
        <v>159.50200000000001</v>
      </c>
      <c r="E32" s="62">
        <f t="shared" si="4"/>
        <v>137.56399999999999</v>
      </c>
      <c r="F32" s="62">
        <f t="shared" si="4"/>
        <v>156.55699999999999</v>
      </c>
      <c r="G32" s="62">
        <f t="shared" si="4"/>
        <v>223.48699999999999</v>
      </c>
      <c r="H32" s="62">
        <f t="shared" si="4"/>
        <v>207.93299999999999</v>
      </c>
      <c r="I32" s="62">
        <f t="shared" si="4"/>
        <v>404.24200000000002</v>
      </c>
      <c r="J32" s="62">
        <f t="shared" si="4"/>
        <v>431.89699999999999</v>
      </c>
      <c r="K32" s="62">
        <f t="shared" si="4"/>
        <v>388.89699999999999</v>
      </c>
      <c r="L32" s="62">
        <f t="shared" si="4"/>
        <v>298.83800000000002</v>
      </c>
      <c r="M32" s="62">
        <f t="shared" si="4"/>
        <v>261.96499999999997</v>
      </c>
      <c r="N32" s="62">
        <f t="shared" si="4"/>
        <v>226.53800000000001</v>
      </c>
      <c r="O32" s="62">
        <f t="shared" si="4"/>
        <v>215.99799999999999</v>
      </c>
      <c r="P32" s="62">
        <f t="shared" si="4"/>
        <v>270.846</v>
      </c>
      <c r="Q32" s="62">
        <f t="shared" si="4"/>
        <v>225.28</v>
      </c>
      <c r="R32" s="62">
        <f t="shared" si="4"/>
        <v>267.68799999999999</v>
      </c>
      <c r="S32" s="62">
        <f t="shared" si="4"/>
        <v>264.88</v>
      </c>
      <c r="T32" s="62">
        <f t="shared" si="4"/>
        <v>260.964</v>
      </c>
      <c r="U32" s="62">
        <f t="shared" si="4"/>
        <v>260.95999999999998</v>
      </c>
      <c r="V32" s="62">
        <f t="shared" si="4"/>
        <v>267.40499999999997</v>
      </c>
      <c r="W32" s="62">
        <f t="shared" si="4"/>
        <v>202.31800000000001</v>
      </c>
      <c r="X32" s="62">
        <f t="shared" si="4"/>
        <v>176.23400000000001</v>
      </c>
      <c r="Y32" s="62">
        <f t="shared" si="4"/>
        <v>147.43199999999999</v>
      </c>
      <c r="Z32" s="63" t="str">
        <f t="shared" si="4"/>
        <v/>
      </c>
      <c r="AA32" s="64">
        <f>SUM(AA29:AA31)</f>
        <v>5633.5240000000003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36" t="s">
        <v>27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28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5" customHeight="1" x14ac:dyDescent="0.2">
      <c r="A36" s="97" t="s">
        <v>29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5" customHeight="1" x14ac:dyDescent="0.2">
      <c r="A37" s="97" t="s">
        <v>30</v>
      </c>
      <c r="B37" s="98"/>
      <c r="C37" s="99"/>
      <c r="D37" s="99"/>
      <c r="E37" s="99"/>
      <c r="F37" s="99"/>
      <c r="G37" s="99"/>
      <c r="H37" s="99"/>
      <c r="I37" s="99"/>
      <c r="J37" s="99"/>
      <c r="K37" s="99"/>
      <c r="L37" s="99"/>
      <c r="M37" s="99"/>
      <c r="N37" s="99"/>
      <c r="O37" s="99"/>
      <c r="P37" s="99"/>
      <c r="Q37" s="99"/>
      <c r="R37" s="99"/>
      <c r="S37" s="99"/>
      <c r="T37" s="99"/>
      <c r="U37" s="99"/>
      <c r="V37" s="99"/>
      <c r="W37" s="99"/>
      <c r="X37" s="99"/>
      <c r="Y37" s="99"/>
      <c r="Z37" s="100"/>
      <c r="AA37" s="79">
        <f t="shared" si="5"/>
        <v>0</v>
      </c>
    </row>
    <row r="38" spans="1:27" ht="24.95" customHeight="1" x14ac:dyDescent="0.2">
      <c r="A38" s="97" t="s">
        <v>31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32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0</v>
      </c>
    </row>
    <row r="40" spans="1:27" ht="30" customHeight="1" thickBot="1" x14ac:dyDescent="0.25">
      <c r="A40" s="86" t="s">
        <v>33</v>
      </c>
      <c r="B40" s="87">
        <f t="shared" ref="B40:Z40" si="6">IF(LEN(B$2)&gt;0,SUM(B35:B39),"")</f>
        <v>0</v>
      </c>
      <c r="C40" s="88">
        <f t="shared" si="6"/>
        <v>0</v>
      </c>
      <c r="D40" s="88">
        <f t="shared" si="6"/>
        <v>0</v>
      </c>
      <c r="E40" s="88">
        <f t="shared" si="6"/>
        <v>0</v>
      </c>
      <c r="F40" s="88">
        <f t="shared" si="6"/>
        <v>0</v>
      </c>
      <c r="G40" s="88">
        <f t="shared" si="6"/>
        <v>0</v>
      </c>
      <c r="H40" s="88">
        <f t="shared" si="6"/>
        <v>0</v>
      </c>
      <c r="I40" s="88">
        <f t="shared" si="6"/>
        <v>0</v>
      </c>
      <c r="J40" s="88">
        <f t="shared" si="6"/>
        <v>0</v>
      </c>
      <c r="K40" s="88">
        <f t="shared" si="6"/>
        <v>0</v>
      </c>
      <c r="L40" s="88">
        <f t="shared" si="6"/>
        <v>0</v>
      </c>
      <c r="M40" s="88">
        <f t="shared" si="6"/>
        <v>0</v>
      </c>
      <c r="N40" s="88">
        <f t="shared" si="6"/>
        <v>0</v>
      </c>
      <c r="O40" s="88">
        <f t="shared" si="6"/>
        <v>0</v>
      </c>
      <c r="P40" s="88">
        <f t="shared" si="6"/>
        <v>0</v>
      </c>
      <c r="Q40" s="88">
        <f t="shared" si="6"/>
        <v>0</v>
      </c>
      <c r="R40" s="88">
        <f t="shared" si="6"/>
        <v>0</v>
      </c>
      <c r="S40" s="88">
        <f t="shared" si="6"/>
        <v>0</v>
      </c>
      <c r="T40" s="88">
        <f t="shared" si="6"/>
        <v>0</v>
      </c>
      <c r="U40" s="88">
        <f t="shared" si="6"/>
        <v>0</v>
      </c>
      <c r="V40" s="88">
        <f t="shared" si="6"/>
        <v>0</v>
      </c>
      <c r="W40" s="88">
        <f t="shared" si="6"/>
        <v>0</v>
      </c>
      <c r="X40" s="88">
        <f t="shared" si="6"/>
        <v>0</v>
      </c>
      <c r="Y40" s="88">
        <f t="shared" si="6"/>
        <v>0</v>
      </c>
      <c r="Z40" s="89" t="str">
        <f t="shared" si="6"/>
        <v/>
      </c>
      <c r="AA40" s="90">
        <f t="shared" si="5"/>
        <v>0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36" t="s">
        <v>34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28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29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30</v>
      </c>
      <c r="B45" s="98"/>
      <c r="C45" s="99"/>
      <c r="D45" s="99"/>
      <c r="E45" s="99"/>
      <c r="F45" s="99"/>
      <c r="G45" s="99"/>
      <c r="H45" s="99"/>
      <c r="I45" s="99"/>
      <c r="J45" s="99"/>
      <c r="K45" s="99"/>
      <c r="L45" s="99"/>
      <c r="M45" s="99"/>
      <c r="N45" s="99"/>
      <c r="O45" s="99"/>
      <c r="P45" s="99"/>
      <c r="Q45" s="99"/>
      <c r="R45" s="99"/>
      <c r="S45" s="99"/>
      <c r="T45" s="99"/>
      <c r="U45" s="99"/>
      <c r="V45" s="99"/>
      <c r="W45" s="99"/>
      <c r="X45" s="99"/>
      <c r="Y45" s="99"/>
      <c r="Z45" s="100"/>
      <c r="AA45" s="79">
        <f t="shared" si="7"/>
        <v>0</v>
      </c>
    </row>
    <row r="46" spans="1:27" ht="24.95" customHeight="1" x14ac:dyDescent="0.2">
      <c r="A46" s="97" t="s">
        <v>31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32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0</v>
      </c>
    </row>
    <row r="48" spans="1:27" ht="24.95" customHeight="1" x14ac:dyDescent="0.2">
      <c r="A48" s="85" t="s">
        <v>35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36</v>
      </c>
      <c r="B49" s="87">
        <f>IF(LEN(B$2)&gt;0,SUM(B43:B48),"")</f>
        <v>0</v>
      </c>
      <c r="C49" s="88">
        <f t="shared" ref="C49:Z49" si="8">IF(LEN(C$2)&gt;0,SUM(C43:C48),"")</f>
        <v>0</v>
      </c>
      <c r="D49" s="88">
        <f t="shared" si="8"/>
        <v>0</v>
      </c>
      <c r="E49" s="88">
        <f t="shared" si="8"/>
        <v>0</v>
      </c>
      <c r="F49" s="88">
        <f t="shared" si="8"/>
        <v>0</v>
      </c>
      <c r="G49" s="88">
        <f t="shared" si="8"/>
        <v>0</v>
      </c>
      <c r="H49" s="88">
        <f t="shared" si="8"/>
        <v>0</v>
      </c>
      <c r="I49" s="88">
        <f t="shared" si="8"/>
        <v>0</v>
      </c>
      <c r="J49" s="88">
        <f t="shared" si="8"/>
        <v>0</v>
      </c>
      <c r="K49" s="88">
        <f t="shared" si="8"/>
        <v>0</v>
      </c>
      <c r="L49" s="88">
        <f t="shared" si="8"/>
        <v>0</v>
      </c>
      <c r="M49" s="88">
        <f t="shared" si="8"/>
        <v>0</v>
      </c>
      <c r="N49" s="88">
        <f t="shared" si="8"/>
        <v>0</v>
      </c>
      <c r="O49" s="88">
        <f t="shared" si="8"/>
        <v>0</v>
      </c>
      <c r="P49" s="88">
        <f t="shared" si="8"/>
        <v>0</v>
      </c>
      <c r="Q49" s="88">
        <f t="shared" si="8"/>
        <v>0</v>
      </c>
      <c r="R49" s="88">
        <f t="shared" si="8"/>
        <v>0</v>
      </c>
      <c r="S49" s="88">
        <f t="shared" si="8"/>
        <v>0</v>
      </c>
      <c r="T49" s="88">
        <f t="shared" si="8"/>
        <v>0</v>
      </c>
      <c r="U49" s="88">
        <f t="shared" si="8"/>
        <v>0</v>
      </c>
      <c r="V49" s="88">
        <f t="shared" si="8"/>
        <v>0</v>
      </c>
      <c r="W49" s="88">
        <f t="shared" si="8"/>
        <v>0</v>
      </c>
      <c r="X49" s="88">
        <f t="shared" si="8"/>
        <v>0</v>
      </c>
      <c r="Y49" s="88">
        <f t="shared" si="8"/>
        <v>0</v>
      </c>
      <c r="Z49" s="89" t="str">
        <f t="shared" si="8"/>
        <v/>
      </c>
      <c r="AA49" s="90">
        <f t="shared" si="7"/>
        <v>0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26</v>
      </c>
      <c r="B52" s="87">
        <f t="shared" ref="B52:Z52" si="10">IF(LEN(B$2)&gt;0,B16+B26+B40,"")</f>
        <v>13.81</v>
      </c>
      <c r="C52" s="88">
        <f t="shared" si="10"/>
        <v>162.28899999999999</v>
      </c>
      <c r="D52" s="88">
        <f t="shared" si="10"/>
        <v>159.50200000000001</v>
      </c>
      <c r="E52" s="88">
        <f t="shared" si="10"/>
        <v>137.56400000000002</v>
      </c>
      <c r="F52" s="88">
        <f t="shared" si="10"/>
        <v>156.55700000000002</v>
      </c>
      <c r="G52" s="88">
        <f t="shared" si="10"/>
        <v>223.48699999999997</v>
      </c>
      <c r="H52" s="88">
        <f t="shared" si="10"/>
        <v>207.93299999999999</v>
      </c>
      <c r="I52" s="88">
        <f t="shared" si="10"/>
        <v>404.24199999999996</v>
      </c>
      <c r="J52" s="88">
        <f t="shared" si="10"/>
        <v>431.89700000000005</v>
      </c>
      <c r="K52" s="88">
        <f t="shared" si="10"/>
        <v>388.89699999999999</v>
      </c>
      <c r="L52" s="88">
        <f t="shared" si="10"/>
        <v>298.83800000000002</v>
      </c>
      <c r="M52" s="88">
        <f t="shared" si="10"/>
        <v>261.96500000000003</v>
      </c>
      <c r="N52" s="88">
        <f t="shared" si="10"/>
        <v>226.53799999999998</v>
      </c>
      <c r="O52" s="88">
        <f t="shared" si="10"/>
        <v>215.99800000000002</v>
      </c>
      <c r="P52" s="88">
        <f t="shared" si="10"/>
        <v>270.846</v>
      </c>
      <c r="Q52" s="88">
        <f t="shared" si="10"/>
        <v>225.27999999999997</v>
      </c>
      <c r="R52" s="88">
        <f t="shared" si="10"/>
        <v>267.68800000000005</v>
      </c>
      <c r="S52" s="88">
        <f t="shared" si="10"/>
        <v>264.88</v>
      </c>
      <c r="T52" s="88">
        <f t="shared" si="10"/>
        <v>260.964</v>
      </c>
      <c r="U52" s="88">
        <f t="shared" si="10"/>
        <v>260.95999999999998</v>
      </c>
      <c r="V52" s="88">
        <f t="shared" si="10"/>
        <v>267.40500000000003</v>
      </c>
      <c r="W52" s="88">
        <f t="shared" si="10"/>
        <v>202.31800000000001</v>
      </c>
      <c r="X52" s="88">
        <f t="shared" si="10"/>
        <v>176.23400000000001</v>
      </c>
      <c r="Y52" s="88">
        <f t="shared" si="10"/>
        <v>147.43200000000002</v>
      </c>
      <c r="Z52" s="89" t="str">
        <f t="shared" si="10"/>
        <v/>
      </c>
      <c r="AA52" s="104">
        <f>SUM(B52:Z52)</f>
        <v>5633.5240000000003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1" priority="1" operator="greaterThan">
      <formula>1500</formula>
    </cfRule>
  </conditionalFormatting>
  <printOptions horizontalCentered="1"/>
  <pageMargins left="0.11811023622047245" right="0.11811023622047245" top="0.35433070866141736" bottom="0.23622047244094491" header="0.11811023622047245" footer="0.11811023622047245"/>
  <pageSetup paperSize="9" scale="42" fitToHeight="2" orientation="landscape" horizontalDpi="300" verticalDpi="300" r:id="rId1"/>
  <headerFooter>
    <oddHeader>&amp;L&amp;K000000&amp;A</oddHeader>
    <oddFooter>&amp;R&amp;D,&amp;T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>
    <pageSetUpPr fitToPage="1"/>
  </sheetPr>
  <dimension ref="A1:AA52"/>
  <sheetViews>
    <sheetView showGridLines="0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V7" sqref="V7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45701</v>
      </c>
      <c r="B2" s="105">
        <v>1</v>
      </c>
      <c r="C2" s="106">
        <v>2</v>
      </c>
      <c r="D2" s="106">
        <v>3</v>
      </c>
      <c r="E2" s="106">
        <v>4</v>
      </c>
      <c r="F2" s="106">
        <v>5</v>
      </c>
      <c r="G2" s="106">
        <v>6</v>
      </c>
      <c r="H2" s="106">
        <v>7</v>
      </c>
      <c r="I2" s="106">
        <v>8</v>
      </c>
      <c r="J2" s="106">
        <v>9</v>
      </c>
      <c r="K2" s="106">
        <v>10</v>
      </c>
      <c r="L2" s="106">
        <v>11</v>
      </c>
      <c r="M2" s="106">
        <v>12</v>
      </c>
      <c r="N2" s="106">
        <v>13</v>
      </c>
      <c r="O2" s="106">
        <v>14</v>
      </c>
      <c r="P2" s="106">
        <v>15</v>
      </c>
      <c r="Q2" s="106">
        <v>16</v>
      </c>
      <c r="R2" s="106">
        <v>17</v>
      </c>
      <c r="S2" s="106">
        <v>18</v>
      </c>
      <c r="T2" s="106">
        <v>19</v>
      </c>
      <c r="U2" s="106">
        <v>20</v>
      </c>
      <c r="V2" s="106">
        <v>21</v>
      </c>
      <c r="W2" s="106">
        <v>22</v>
      </c>
      <c r="X2" s="106">
        <v>23</v>
      </c>
      <c r="Y2" s="107">
        <v>24</v>
      </c>
      <c r="Z2" s="108"/>
      <c r="AA2" s="109" t="s">
        <v>1</v>
      </c>
    </row>
    <row r="3" spans="1:27" ht="30" customHeight="1" thickBot="1" x14ac:dyDescent="0.25">
      <c r="A3" s="12" t="s">
        <v>37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13.81</v>
      </c>
      <c r="C4" s="18">
        <v>162.28899999999999</v>
      </c>
      <c r="D4" s="18">
        <v>159.50200000000001</v>
      </c>
      <c r="E4" s="18">
        <v>137.56400000000002</v>
      </c>
      <c r="F4" s="18">
        <v>156.55700000000002</v>
      </c>
      <c r="G4" s="18">
        <v>223.48699999999999</v>
      </c>
      <c r="H4" s="18">
        <v>207.93300000000002</v>
      </c>
      <c r="I4" s="18">
        <v>404.24199999999996</v>
      </c>
      <c r="J4" s="18">
        <v>431.89699999999993</v>
      </c>
      <c r="K4" s="18">
        <v>388.89700000000005</v>
      </c>
      <c r="L4" s="18">
        <v>298.83800000000002</v>
      </c>
      <c r="M4" s="18">
        <v>261.96499999999997</v>
      </c>
      <c r="N4" s="18">
        <v>226.53799999999998</v>
      </c>
      <c r="O4" s="18">
        <v>215.99799999999999</v>
      </c>
      <c r="P4" s="18">
        <v>270.84599999999995</v>
      </c>
      <c r="Q4" s="18">
        <v>225.28</v>
      </c>
      <c r="R4" s="18">
        <v>267.68799999999999</v>
      </c>
      <c r="S4" s="18">
        <v>264.87999999999988</v>
      </c>
      <c r="T4" s="18">
        <v>260.964</v>
      </c>
      <c r="U4" s="18">
        <v>260.96000000000004</v>
      </c>
      <c r="V4" s="18">
        <v>267.40500000000003</v>
      </c>
      <c r="W4" s="18">
        <v>202.31800000000001</v>
      </c>
      <c r="X4" s="18">
        <v>176.23399999999998</v>
      </c>
      <c r="Y4" s="18">
        <v>147.43200000000002</v>
      </c>
      <c r="Z4" s="19"/>
      <c r="AA4" s="20">
        <f>SUM(B4:Z4)</f>
        <v>5633.5240000000003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169.12</v>
      </c>
      <c r="C7" s="28">
        <v>152.44999999999999</v>
      </c>
      <c r="D7" s="28">
        <v>147.76</v>
      </c>
      <c r="E7" s="28">
        <v>121.09</v>
      </c>
      <c r="F7" s="28">
        <v>148.07</v>
      </c>
      <c r="G7" s="28">
        <v>172.01</v>
      </c>
      <c r="H7" s="28">
        <v>227.3</v>
      </c>
      <c r="I7" s="28">
        <v>359.78</v>
      </c>
      <c r="J7" s="28">
        <v>309.26</v>
      </c>
      <c r="K7" s="28">
        <v>269.54000000000002</v>
      </c>
      <c r="L7" s="28">
        <v>208.14</v>
      </c>
      <c r="M7" s="28">
        <v>188.93</v>
      </c>
      <c r="N7" s="28">
        <v>184.77</v>
      </c>
      <c r="O7" s="28">
        <v>201.61</v>
      </c>
      <c r="P7" s="28">
        <v>218.87</v>
      </c>
      <c r="Q7" s="28">
        <v>237.36</v>
      </c>
      <c r="R7" s="28">
        <v>281.04000000000002</v>
      </c>
      <c r="S7" s="28">
        <v>282.48</v>
      </c>
      <c r="T7" s="28">
        <v>209.31</v>
      </c>
      <c r="U7" s="28">
        <v>196.83</v>
      </c>
      <c r="V7" s="28">
        <v>178.86</v>
      </c>
      <c r="W7" s="28">
        <v>160.41999999999999</v>
      </c>
      <c r="X7" s="28">
        <v>143</v>
      </c>
      <c r="Y7" s="28">
        <v>136.63999999999999</v>
      </c>
      <c r="Z7" s="29"/>
      <c r="AA7" s="30">
        <f>IF(SUM(B7:Z7)&lt;&gt;0,AVERAGEIF(B7:Z7,"&lt;&gt;"""),"")</f>
        <v>204.36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>
        <v>6.3540000000000001</v>
      </c>
      <c r="C10" s="42">
        <v>112.661</v>
      </c>
      <c r="D10" s="42">
        <v>91.905000000000001</v>
      </c>
      <c r="E10" s="42">
        <v>44.448</v>
      </c>
      <c r="F10" s="42">
        <v>103.748</v>
      </c>
      <c r="G10" s="42">
        <v>75</v>
      </c>
      <c r="H10" s="42">
        <v>60.805</v>
      </c>
      <c r="I10" s="42">
        <v>150</v>
      </c>
      <c r="J10" s="42">
        <v>150</v>
      </c>
      <c r="K10" s="42">
        <v>150</v>
      </c>
      <c r="L10" s="42">
        <v>147.14500000000001</v>
      </c>
      <c r="M10" s="42">
        <v>113.032</v>
      </c>
      <c r="N10" s="42">
        <v>77.616</v>
      </c>
      <c r="O10" s="42">
        <v>75</v>
      </c>
      <c r="P10" s="42">
        <v>33.317999999999998</v>
      </c>
      <c r="Q10" s="42">
        <v>33.329000000000001</v>
      </c>
      <c r="R10" s="42">
        <v>33.267000000000003</v>
      </c>
      <c r="S10" s="42">
        <v>33.244</v>
      </c>
      <c r="T10" s="42">
        <v>28.428999999999998</v>
      </c>
      <c r="U10" s="42">
        <v>28.103999999999999</v>
      </c>
      <c r="V10" s="42">
        <v>33.094000000000001</v>
      </c>
      <c r="W10" s="42"/>
      <c r="X10" s="42"/>
      <c r="Y10" s="42"/>
      <c r="Z10" s="43"/>
      <c r="AA10" s="44">
        <f t="shared" ref="AA10:AA15" si="0">SUM(B10:Z10)</f>
        <v>1580.499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/>
      <c r="C12" s="52"/>
      <c r="D12" s="52"/>
      <c r="E12" s="52"/>
      <c r="F12" s="52"/>
      <c r="G12" s="52">
        <v>120</v>
      </c>
      <c r="H12" s="52">
        <v>120</v>
      </c>
      <c r="I12" s="52">
        <v>221</v>
      </c>
      <c r="J12" s="52">
        <v>220</v>
      </c>
      <c r="K12" s="52">
        <v>216</v>
      </c>
      <c r="L12" s="52">
        <v>130</v>
      </c>
      <c r="M12" s="52">
        <v>130</v>
      </c>
      <c r="N12" s="52">
        <v>130</v>
      </c>
      <c r="O12" s="52">
        <v>130</v>
      </c>
      <c r="P12" s="52">
        <v>221</v>
      </c>
      <c r="Q12" s="52">
        <v>175</v>
      </c>
      <c r="R12" s="52">
        <v>220</v>
      </c>
      <c r="S12" s="52">
        <v>218</v>
      </c>
      <c r="T12" s="52">
        <v>218</v>
      </c>
      <c r="U12" s="52">
        <v>217</v>
      </c>
      <c r="V12" s="52">
        <v>218</v>
      </c>
      <c r="W12" s="52">
        <v>143</v>
      </c>
      <c r="X12" s="52">
        <v>100</v>
      </c>
      <c r="Y12" s="52">
        <v>100</v>
      </c>
      <c r="Z12" s="53"/>
      <c r="AA12" s="54">
        <f t="shared" si="0"/>
        <v>3247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>
        <v>15</v>
      </c>
      <c r="H13" s="52">
        <v>21.03</v>
      </c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36.03</v>
      </c>
    </row>
    <row r="14" spans="1:27" ht="24.95" customHeight="1" x14ac:dyDescent="0.2">
      <c r="A14" s="55" t="s">
        <v>10</v>
      </c>
      <c r="B14" s="56"/>
      <c r="C14" s="57"/>
      <c r="D14" s="57"/>
      <c r="E14" s="57">
        <v>30.613</v>
      </c>
      <c r="F14" s="57"/>
      <c r="G14" s="57"/>
      <c r="H14" s="57">
        <v>0.31</v>
      </c>
      <c r="I14" s="57">
        <v>4.0549999999999997</v>
      </c>
      <c r="J14" s="57">
        <v>15.937000000000001</v>
      </c>
      <c r="K14" s="57">
        <v>3.2440000000000002</v>
      </c>
      <c r="L14" s="57">
        <v>6.3769999999999998</v>
      </c>
      <c r="M14" s="57">
        <v>4.3739999999999997</v>
      </c>
      <c r="N14" s="57">
        <v>4.1980000000000004</v>
      </c>
      <c r="O14" s="57">
        <v>3.6520000000000001</v>
      </c>
      <c r="P14" s="57">
        <v>3.2080000000000002</v>
      </c>
      <c r="Q14" s="57">
        <v>4.5069999999999997</v>
      </c>
      <c r="R14" s="57">
        <v>1.9319999999999999</v>
      </c>
      <c r="S14" s="57">
        <v>0.16499999999999998</v>
      </c>
      <c r="T14" s="57"/>
      <c r="U14" s="57"/>
      <c r="V14" s="57">
        <v>2.6480000000000001</v>
      </c>
      <c r="W14" s="57">
        <v>12.361000000000001</v>
      </c>
      <c r="X14" s="57">
        <v>14.403000000000002</v>
      </c>
      <c r="Y14" s="57">
        <v>10.607999999999999</v>
      </c>
      <c r="Z14" s="58"/>
      <c r="AA14" s="59">
        <f t="shared" si="0"/>
        <v>122.59200000000003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>
        <f>IF(LEN(B$2)&gt;0,SUM(B10:B15),"")</f>
        <v>6.3540000000000001</v>
      </c>
      <c r="C16" s="62">
        <f t="shared" ref="C16:Z16" si="1">IF(LEN(C$2)&gt;0,SUM(C10:C15),"")</f>
        <v>112.661</v>
      </c>
      <c r="D16" s="62">
        <f t="shared" si="1"/>
        <v>91.905000000000001</v>
      </c>
      <c r="E16" s="62">
        <f t="shared" si="1"/>
        <v>75.061000000000007</v>
      </c>
      <c r="F16" s="62">
        <f t="shared" si="1"/>
        <v>103.748</v>
      </c>
      <c r="G16" s="62">
        <f t="shared" si="1"/>
        <v>210</v>
      </c>
      <c r="H16" s="62">
        <f t="shared" si="1"/>
        <v>202.14500000000001</v>
      </c>
      <c r="I16" s="62">
        <f t="shared" si="1"/>
        <v>375.05500000000001</v>
      </c>
      <c r="J16" s="62">
        <f t="shared" si="1"/>
        <v>385.93700000000001</v>
      </c>
      <c r="K16" s="62">
        <f t="shared" si="1"/>
        <v>369.24400000000003</v>
      </c>
      <c r="L16" s="62">
        <f t="shared" si="1"/>
        <v>283.52199999999999</v>
      </c>
      <c r="M16" s="62">
        <f t="shared" si="1"/>
        <v>247.40599999999998</v>
      </c>
      <c r="N16" s="62">
        <f t="shared" si="1"/>
        <v>211.81399999999999</v>
      </c>
      <c r="O16" s="62">
        <f t="shared" si="1"/>
        <v>208.65199999999999</v>
      </c>
      <c r="P16" s="62">
        <f t="shared" si="1"/>
        <v>257.52600000000001</v>
      </c>
      <c r="Q16" s="62">
        <f t="shared" si="1"/>
        <v>212.83600000000001</v>
      </c>
      <c r="R16" s="62">
        <f t="shared" si="1"/>
        <v>255.19899999999998</v>
      </c>
      <c r="S16" s="62">
        <f t="shared" si="1"/>
        <v>251.40899999999999</v>
      </c>
      <c r="T16" s="62">
        <f t="shared" si="1"/>
        <v>246.429</v>
      </c>
      <c r="U16" s="62">
        <f t="shared" si="1"/>
        <v>245.10399999999998</v>
      </c>
      <c r="V16" s="62">
        <f t="shared" si="1"/>
        <v>253.74199999999999</v>
      </c>
      <c r="W16" s="62">
        <f t="shared" si="1"/>
        <v>155.36099999999999</v>
      </c>
      <c r="X16" s="62">
        <f t="shared" si="1"/>
        <v>114.40300000000001</v>
      </c>
      <c r="Y16" s="62">
        <f t="shared" si="1"/>
        <v>110.608</v>
      </c>
      <c r="Z16" s="63" t="str">
        <f t="shared" si="1"/>
        <v/>
      </c>
      <c r="AA16" s="64">
        <f>SUM(AA10:AA15)</f>
        <v>4986.1209999999992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>
        <v>2.2999999999999998</v>
      </c>
      <c r="C19" s="72">
        <v>2.1</v>
      </c>
      <c r="D19" s="72">
        <v>2.1</v>
      </c>
      <c r="E19" s="72">
        <v>4.8</v>
      </c>
      <c r="F19" s="72"/>
      <c r="G19" s="72"/>
      <c r="H19" s="72"/>
      <c r="I19" s="72"/>
      <c r="J19" s="72"/>
      <c r="K19" s="72"/>
      <c r="L19" s="72"/>
      <c r="M19" s="72"/>
      <c r="N19" s="72"/>
      <c r="O19" s="72"/>
      <c r="P19" s="72"/>
      <c r="Q19" s="72"/>
      <c r="R19" s="72"/>
      <c r="S19" s="72"/>
      <c r="T19" s="72"/>
      <c r="U19" s="72"/>
      <c r="V19" s="72"/>
      <c r="W19" s="72"/>
      <c r="X19" s="72">
        <v>1.3</v>
      </c>
      <c r="Y19" s="72"/>
      <c r="Z19" s="73"/>
      <c r="AA19" s="74">
        <f t="shared" ref="AA19:AA25" si="2">SUM(B19:Z19)</f>
        <v>12.600000000000001</v>
      </c>
    </row>
    <row r="20" spans="1:27" ht="24.95" customHeight="1" x14ac:dyDescent="0.2">
      <c r="A20" s="75" t="s">
        <v>15</v>
      </c>
      <c r="B20" s="76">
        <v>0.93500000000000005</v>
      </c>
      <c r="C20" s="77">
        <v>6.1300000000000008</v>
      </c>
      <c r="D20" s="77">
        <v>6.1050000000000004</v>
      </c>
      <c r="E20" s="77">
        <v>12.483000000000001</v>
      </c>
      <c r="F20" s="77">
        <v>6.5010000000000003</v>
      </c>
      <c r="G20" s="77">
        <v>4.9050000000000002</v>
      </c>
      <c r="H20" s="77">
        <v>1.0760000000000001</v>
      </c>
      <c r="I20" s="77">
        <v>10.097</v>
      </c>
      <c r="J20" s="77">
        <v>27.450999999999997</v>
      </c>
      <c r="K20" s="77">
        <v>8.6349999999999998</v>
      </c>
      <c r="L20" s="77">
        <v>8.3650000000000002</v>
      </c>
      <c r="M20" s="77">
        <v>7.7770000000000001</v>
      </c>
      <c r="N20" s="77">
        <v>7.8730000000000002</v>
      </c>
      <c r="O20" s="77">
        <v>1.81</v>
      </c>
      <c r="P20" s="77">
        <v>7.1099999999999994</v>
      </c>
      <c r="Q20" s="77">
        <v>6.6859999999999991</v>
      </c>
      <c r="R20" s="77">
        <v>6.7560000000000002</v>
      </c>
      <c r="S20" s="77">
        <v>6.2839999999999998</v>
      </c>
      <c r="T20" s="77">
        <v>6.1370000000000005</v>
      </c>
      <c r="U20" s="77">
        <v>6.1520000000000001</v>
      </c>
      <c r="V20" s="77">
        <v>6.4079999999999995</v>
      </c>
      <c r="W20" s="77">
        <v>8.0329999999999995</v>
      </c>
      <c r="X20" s="77">
        <v>7.6819999999999995</v>
      </c>
      <c r="Y20" s="77">
        <v>7.7809999999999997</v>
      </c>
      <c r="Z20" s="78"/>
      <c r="AA20" s="79">
        <f t="shared" si="2"/>
        <v>179.17199999999994</v>
      </c>
    </row>
    <row r="21" spans="1:27" ht="24.95" customHeight="1" x14ac:dyDescent="0.2">
      <c r="A21" s="75" t="s">
        <v>16</v>
      </c>
      <c r="B21" s="80">
        <v>4.2209999999999992</v>
      </c>
      <c r="C21" s="81">
        <v>6.2970000000000006</v>
      </c>
      <c r="D21" s="81">
        <v>6.6520000000000001</v>
      </c>
      <c r="E21" s="81">
        <v>45.22</v>
      </c>
      <c r="F21" s="81">
        <v>6.7460000000000004</v>
      </c>
      <c r="G21" s="81">
        <v>8.581999999999999</v>
      </c>
      <c r="H21" s="81">
        <v>4.7119999999999997</v>
      </c>
      <c r="I21" s="81">
        <v>19.09</v>
      </c>
      <c r="J21" s="81">
        <v>18.509</v>
      </c>
      <c r="K21" s="81">
        <v>11.017999999999999</v>
      </c>
      <c r="L21" s="81">
        <v>6.9510000000000005</v>
      </c>
      <c r="M21" s="81">
        <v>6.7819999999999991</v>
      </c>
      <c r="N21" s="81">
        <v>6.8509999999999991</v>
      </c>
      <c r="O21" s="81">
        <v>5.5360000000000005</v>
      </c>
      <c r="P21" s="81">
        <v>6.21</v>
      </c>
      <c r="Q21" s="81">
        <v>5.758</v>
      </c>
      <c r="R21" s="81">
        <v>5.7330000000000005</v>
      </c>
      <c r="S21" s="81">
        <v>7.1870000000000003</v>
      </c>
      <c r="T21" s="81">
        <v>8.3979999999999997</v>
      </c>
      <c r="U21" s="81">
        <v>9.7039999999999988</v>
      </c>
      <c r="V21" s="81">
        <v>7.2549999999999999</v>
      </c>
      <c r="W21" s="81">
        <v>38.923999999999999</v>
      </c>
      <c r="X21" s="81">
        <v>52.848999999999997</v>
      </c>
      <c r="Y21" s="81">
        <v>29.042999999999999</v>
      </c>
      <c r="Z21" s="78"/>
      <c r="AA21" s="79">
        <f t="shared" si="2"/>
        <v>328.22800000000007</v>
      </c>
    </row>
    <row r="22" spans="1:27" ht="24.95" customHeight="1" x14ac:dyDescent="0.2">
      <c r="A22" s="82" t="s">
        <v>17</v>
      </c>
      <c r="B22" s="81"/>
      <c r="C22" s="81">
        <v>35.100999999999999</v>
      </c>
      <c r="D22" s="81">
        <v>52.74</v>
      </c>
      <c r="E22" s="81"/>
      <c r="F22" s="81">
        <v>39.561999999999998</v>
      </c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127.40300000000001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>IF(LEN(B$2)&gt;0,SUM(B19:B25),"")</f>
        <v>7.4559999999999995</v>
      </c>
      <c r="C26" s="88">
        <f t="shared" ref="C26:Z26" si="3">IF(LEN(C$2)&gt;0,SUM(C19:C25),"")</f>
        <v>49.628</v>
      </c>
      <c r="D26" s="88">
        <f t="shared" si="3"/>
        <v>67.597000000000008</v>
      </c>
      <c r="E26" s="88">
        <f t="shared" si="3"/>
        <v>62.503</v>
      </c>
      <c r="F26" s="88">
        <f t="shared" si="3"/>
        <v>52.808999999999997</v>
      </c>
      <c r="G26" s="88">
        <f t="shared" si="3"/>
        <v>13.486999999999998</v>
      </c>
      <c r="H26" s="88">
        <f t="shared" si="3"/>
        <v>5.7880000000000003</v>
      </c>
      <c r="I26" s="88">
        <f t="shared" si="3"/>
        <v>29.186999999999998</v>
      </c>
      <c r="J26" s="88">
        <f t="shared" si="3"/>
        <v>45.959999999999994</v>
      </c>
      <c r="K26" s="88">
        <f t="shared" si="3"/>
        <v>19.652999999999999</v>
      </c>
      <c r="L26" s="88">
        <f t="shared" si="3"/>
        <v>15.316000000000001</v>
      </c>
      <c r="M26" s="88">
        <f t="shared" si="3"/>
        <v>14.558999999999999</v>
      </c>
      <c r="N26" s="88">
        <f t="shared" si="3"/>
        <v>14.724</v>
      </c>
      <c r="O26" s="88">
        <f t="shared" si="3"/>
        <v>7.3460000000000001</v>
      </c>
      <c r="P26" s="88">
        <f t="shared" si="3"/>
        <v>13.32</v>
      </c>
      <c r="Q26" s="88">
        <f t="shared" si="3"/>
        <v>12.443999999999999</v>
      </c>
      <c r="R26" s="88">
        <f t="shared" si="3"/>
        <v>12.489000000000001</v>
      </c>
      <c r="S26" s="88">
        <f t="shared" si="3"/>
        <v>13.471</v>
      </c>
      <c r="T26" s="88">
        <f t="shared" si="3"/>
        <v>14.535</v>
      </c>
      <c r="U26" s="88">
        <f t="shared" si="3"/>
        <v>15.855999999999998</v>
      </c>
      <c r="V26" s="88">
        <f t="shared" si="3"/>
        <v>13.663</v>
      </c>
      <c r="W26" s="88">
        <f t="shared" si="3"/>
        <v>46.957000000000001</v>
      </c>
      <c r="X26" s="88">
        <f t="shared" si="3"/>
        <v>61.830999999999996</v>
      </c>
      <c r="Y26" s="88">
        <f t="shared" si="3"/>
        <v>36.823999999999998</v>
      </c>
      <c r="Z26" s="89" t="str">
        <f t="shared" si="3"/>
        <v/>
      </c>
      <c r="AA26" s="90">
        <f>SUM(AA19:AA25)</f>
        <v>647.40300000000002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38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5" customHeight="1" x14ac:dyDescent="0.2">
      <c r="A30" s="75" t="s">
        <v>24</v>
      </c>
      <c r="B30" s="76">
        <v>13.81</v>
      </c>
      <c r="C30" s="77">
        <v>162.28899999999999</v>
      </c>
      <c r="D30" s="77">
        <v>159.50200000000001</v>
      </c>
      <c r="E30" s="77">
        <v>137.56399999999999</v>
      </c>
      <c r="F30" s="77">
        <v>156.55699999999999</v>
      </c>
      <c r="G30" s="77">
        <v>223.48699999999999</v>
      </c>
      <c r="H30" s="77">
        <v>207.93299999999999</v>
      </c>
      <c r="I30" s="77">
        <v>404.24200000000002</v>
      </c>
      <c r="J30" s="77">
        <v>431.89699999999999</v>
      </c>
      <c r="K30" s="77">
        <v>388.89699999999999</v>
      </c>
      <c r="L30" s="77">
        <v>298.83800000000002</v>
      </c>
      <c r="M30" s="77">
        <v>261.96499999999997</v>
      </c>
      <c r="N30" s="77">
        <v>226.53800000000001</v>
      </c>
      <c r="O30" s="77">
        <v>215.99799999999999</v>
      </c>
      <c r="P30" s="77">
        <v>270.846</v>
      </c>
      <c r="Q30" s="77">
        <v>225.28</v>
      </c>
      <c r="R30" s="77">
        <v>267.68799999999999</v>
      </c>
      <c r="S30" s="77">
        <v>264.88</v>
      </c>
      <c r="T30" s="77">
        <v>260.964</v>
      </c>
      <c r="U30" s="77">
        <v>260.95999999999998</v>
      </c>
      <c r="V30" s="77">
        <v>267.40499999999997</v>
      </c>
      <c r="W30" s="77">
        <v>202.31800000000001</v>
      </c>
      <c r="X30" s="77">
        <v>176.23400000000001</v>
      </c>
      <c r="Y30" s="77">
        <v>147.43199999999999</v>
      </c>
      <c r="Z30" s="78"/>
      <c r="AA30" s="79">
        <f>SUM(B30:Z30)</f>
        <v>5633.5240000000003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39</v>
      </c>
      <c r="B32" s="61">
        <f>IF(LEN(B$2)&gt;0,SUM(B29:B31),"")</f>
        <v>13.81</v>
      </c>
      <c r="C32" s="62">
        <f t="shared" ref="C32:Z32" si="4">IF(LEN(C$2)&gt;0,SUM(C29:C31),"")</f>
        <v>162.28899999999999</v>
      </c>
      <c r="D32" s="62">
        <f t="shared" si="4"/>
        <v>159.50200000000001</v>
      </c>
      <c r="E32" s="62">
        <f t="shared" si="4"/>
        <v>137.56399999999999</v>
      </c>
      <c r="F32" s="62">
        <f t="shared" si="4"/>
        <v>156.55699999999999</v>
      </c>
      <c r="G32" s="62">
        <f t="shared" si="4"/>
        <v>223.48699999999999</v>
      </c>
      <c r="H32" s="62">
        <f t="shared" si="4"/>
        <v>207.93299999999999</v>
      </c>
      <c r="I32" s="62">
        <f t="shared" si="4"/>
        <v>404.24200000000002</v>
      </c>
      <c r="J32" s="62">
        <f t="shared" si="4"/>
        <v>431.89699999999999</v>
      </c>
      <c r="K32" s="62">
        <f t="shared" si="4"/>
        <v>388.89699999999999</v>
      </c>
      <c r="L32" s="62">
        <f t="shared" si="4"/>
        <v>298.83800000000002</v>
      </c>
      <c r="M32" s="62">
        <f t="shared" si="4"/>
        <v>261.96499999999997</v>
      </c>
      <c r="N32" s="62">
        <f t="shared" si="4"/>
        <v>226.53800000000001</v>
      </c>
      <c r="O32" s="62">
        <f t="shared" si="4"/>
        <v>215.99799999999999</v>
      </c>
      <c r="P32" s="62">
        <f t="shared" si="4"/>
        <v>270.846</v>
      </c>
      <c r="Q32" s="62">
        <f t="shared" si="4"/>
        <v>225.28</v>
      </c>
      <c r="R32" s="62">
        <f t="shared" si="4"/>
        <v>267.68799999999999</v>
      </c>
      <c r="S32" s="62">
        <f t="shared" si="4"/>
        <v>264.88</v>
      </c>
      <c r="T32" s="62">
        <f t="shared" si="4"/>
        <v>260.964</v>
      </c>
      <c r="U32" s="62">
        <f t="shared" si="4"/>
        <v>260.95999999999998</v>
      </c>
      <c r="V32" s="62">
        <f t="shared" si="4"/>
        <v>267.40499999999997</v>
      </c>
      <c r="W32" s="62">
        <f t="shared" si="4"/>
        <v>202.31800000000001</v>
      </c>
      <c r="X32" s="62">
        <f t="shared" si="4"/>
        <v>176.23400000000001</v>
      </c>
      <c r="Y32" s="62">
        <f t="shared" si="4"/>
        <v>147.43199999999999</v>
      </c>
      <c r="Z32" s="63" t="str">
        <f t="shared" si="4"/>
        <v/>
      </c>
      <c r="AA32" s="64">
        <f>SUM(AA29:AA31)</f>
        <v>5633.5240000000003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69" t="s">
        <v>40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41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5" customHeight="1" x14ac:dyDescent="0.2">
      <c r="A36" s="97" t="s">
        <v>42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5" customHeight="1" x14ac:dyDescent="0.2">
      <c r="A37" s="97" t="s">
        <v>43</v>
      </c>
      <c r="B37" s="98"/>
      <c r="C37" s="99"/>
      <c r="D37" s="99"/>
      <c r="E37" s="99"/>
      <c r="F37" s="99"/>
      <c r="G37" s="99"/>
      <c r="H37" s="99"/>
      <c r="I37" s="99"/>
      <c r="J37" s="99"/>
      <c r="K37" s="99"/>
      <c r="L37" s="99"/>
      <c r="M37" s="99"/>
      <c r="N37" s="99"/>
      <c r="O37" s="99"/>
      <c r="P37" s="99"/>
      <c r="Q37" s="99"/>
      <c r="R37" s="99"/>
      <c r="S37" s="99"/>
      <c r="T37" s="99"/>
      <c r="U37" s="99"/>
      <c r="V37" s="99"/>
      <c r="W37" s="99"/>
      <c r="X37" s="99"/>
      <c r="Y37" s="99"/>
      <c r="Z37" s="100"/>
      <c r="AA37" s="79">
        <f t="shared" si="5"/>
        <v>0</v>
      </c>
    </row>
    <row r="38" spans="1:27" ht="24.95" customHeight="1" x14ac:dyDescent="0.2">
      <c r="A38" s="97" t="s">
        <v>44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45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0</v>
      </c>
    </row>
    <row r="40" spans="1:27" ht="30" customHeight="1" thickBot="1" x14ac:dyDescent="0.25">
      <c r="A40" s="86" t="s">
        <v>46</v>
      </c>
      <c r="B40" s="87">
        <f>IF(LEN(B$2)&gt;0,SUM(B35:B39),"")</f>
        <v>0</v>
      </c>
      <c r="C40" s="88">
        <f t="shared" ref="C40:Z40" si="6">IF(LEN(C$2)&gt;0,SUM(C35:C39),"")</f>
        <v>0</v>
      </c>
      <c r="D40" s="88">
        <f t="shared" si="6"/>
        <v>0</v>
      </c>
      <c r="E40" s="88">
        <f t="shared" si="6"/>
        <v>0</v>
      </c>
      <c r="F40" s="88">
        <f t="shared" si="6"/>
        <v>0</v>
      </c>
      <c r="G40" s="88">
        <f t="shared" si="6"/>
        <v>0</v>
      </c>
      <c r="H40" s="88">
        <f t="shared" si="6"/>
        <v>0</v>
      </c>
      <c r="I40" s="88">
        <f t="shared" si="6"/>
        <v>0</v>
      </c>
      <c r="J40" s="88">
        <f t="shared" si="6"/>
        <v>0</v>
      </c>
      <c r="K40" s="88">
        <f t="shared" si="6"/>
        <v>0</v>
      </c>
      <c r="L40" s="88">
        <f t="shared" si="6"/>
        <v>0</v>
      </c>
      <c r="M40" s="88">
        <f t="shared" si="6"/>
        <v>0</v>
      </c>
      <c r="N40" s="88">
        <f t="shared" si="6"/>
        <v>0</v>
      </c>
      <c r="O40" s="88">
        <f t="shared" si="6"/>
        <v>0</v>
      </c>
      <c r="P40" s="88">
        <f t="shared" si="6"/>
        <v>0</v>
      </c>
      <c r="Q40" s="88">
        <f t="shared" si="6"/>
        <v>0</v>
      </c>
      <c r="R40" s="88">
        <f t="shared" si="6"/>
        <v>0</v>
      </c>
      <c r="S40" s="88">
        <f t="shared" si="6"/>
        <v>0</v>
      </c>
      <c r="T40" s="88">
        <f t="shared" si="6"/>
        <v>0</v>
      </c>
      <c r="U40" s="88">
        <f t="shared" si="6"/>
        <v>0</v>
      </c>
      <c r="V40" s="88">
        <f t="shared" si="6"/>
        <v>0</v>
      </c>
      <c r="W40" s="88">
        <f t="shared" si="6"/>
        <v>0</v>
      </c>
      <c r="X40" s="88">
        <f t="shared" si="6"/>
        <v>0</v>
      </c>
      <c r="Y40" s="88">
        <f t="shared" si="6"/>
        <v>0</v>
      </c>
      <c r="Z40" s="89" t="str">
        <f t="shared" si="6"/>
        <v/>
      </c>
      <c r="AA40" s="90">
        <f t="shared" si="5"/>
        <v>0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69" t="s">
        <v>47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41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42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43</v>
      </c>
      <c r="B45" s="98"/>
      <c r="C45" s="99"/>
      <c r="D45" s="99"/>
      <c r="E45" s="99"/>
      <c r="F45" s="99"/>
      <c r="G45" s="99"/>
      <c r="H45" s="99"/>
      <c r="I45" s="99"/>
      <c r="J45" s="99"/>
      <c r="K45" s="99"/>
      <c r="L45" s="99"/>
      <c r="M45" s="99"/>
      <c r="N45" s="99"/>
      <c r="O45" s="99"/>
      <c r="P45" s="99"/>
      <c r="Q45" s="99"/>
      <c r="R45" s="99"/>
      <c r="S45" s="99"/>
      <c r="T45" s="99"/>
      <c r="U45" s="99"/>
      <c r="V45" s="99"/>
      <c r="W45" s="99"/>
      <c r="X45" s="99"/>
      <c r="Y45" s="99"/>
      <c r="Z45" s="100"/>
      <c r="AA45" s="79">
        <f t="shared" si="7"/>
        <v>0</v>
      </c>
    </row>
    <row r="46" spans="1:27" ht="24.95" customHeight="1" x14ac:dyDescent="0.2">
      <c r="A46" s="97" t="s">
        <v>44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45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0</v>
      </c>
    </row>
    <row r="48" spans="1:27" ht="24.95" customHeight="1" x14ac:dyDescent="0.2">
      <c r="A48" s="85" t="s">
        <v>48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49</v>
      </c>
      <c r="B49" s="87">
        <f>IF(LEN(B$2)&gt;0,SUM(B43:B48),"")</f>
        <v>0</v>
      </c>
      <c r="C49" s="88">
        <f t="shared" ref="C49:Z49" si="8">IF(LEN(C$2)&gt;0,SUM(C43:C48),"")</f>
        <v>0</v>
      </c>
      <c r="D49" s="88">
        <f t="shared" si="8"/>
        <v>0</v>
      </c>
      <c r="E49" s="88">
        <f t="shared" si="8"/>
        <v>0</v>
      </c>
      <c r="F49" s="88">
        <f t="shared" si="8"/>
        <v>0</v>
      </c>
      <c r="G49" s="88">
        <f t="shared" si="8"/>
        <v>0</v>
      </c>
      <c r="H49" s="88">
        <f t="shared" si="8"/>
        <v>0</v>
      </c>
      <c r="I49" s="88">
        <f t="shared" si="8"/>
        <v>0</v>
      </c>
      <c r="J49" s="88">
        <f t="shared" si="8"/>
        <v>0</v>
      </c>
      <c r="K49" s="88">
        <f t="shared" si="8"/>
        <v>0</v>
      </c>
      <c r="L49" s="88">
        <f t="shared" si="8"/>
        <v>0</v>
      </c>
      <c r="M49" s="88">
        <f t="shared" si="8"/>
        <v>0</v>
      </c>
      <c r="N49" s="88">
        <f t="shared" si="8"/>
        <v>0</v>
      </c>
      <c r="O49" s="88">
        <f t="shared" si="8"/>
        <v>0</v>
      </c>
      <c r="P49" s="88">
        <f t="shared" si="8"/>
        <v>0</v>
      </c>
      <c r="Q49" s="88">
        <f t="shared" si="8"/>
        <v>0</v>
      </c>
      <c r="R49" s="88">
        <f t="shared" si="8"/>
        <v>0</v>
      </c>
      <c r="S49" s="88">
        <f t="shared" si="8"/>
        <v>0</v>
      </c>
      <c r="T49" s="88">
        <f t="shared" si="8"/>
        <v>0</v>
      </c>
      <c r="U49" s="88">
        <f t="shared" si="8"/>
        <v>0</v>
      </c>
      <c r="V49" s="88">
        <f t="shared" si="8"/>
        <v>0</v>
      </c>
      <c r="W49" s="88">
        <f t="shared" si="8"/>
        <v>0</v>
      </c>
      <c r="X49" s="88">
        <f t="shared" si="8"/>
        <v>0</v>
      </c>
      <c r="Y49" s="88">
        <f t="shared" si="8"/>
        <v>0</v>
      </c>
      <c r="Z49" s="89" t="str">
        <f t="shared" si="8"/>
        <v/>
      </c>
      <c r="AA49" s="90">
        <f t="shared" si="7"/>
        <v>0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39</v>
      </c>
      <c r="B52" s="87">
        <f>IF(LEN(B$2)&gt;0,SUM(B10:B15)+B26+B40,"")</f>
        <v>13.809999999999999</v>
      </c>
      <c r="C52" s="88">
        <f t="shared" ref="C52:Z52" si="10">IF(LEN(C$2)&gt;0,SUM(C10:C15)+C26+C40,"")</f>
        <v>162.28899999999999</v>
      </c>
      <c r="D52" s="88">
        <f t="shared" si="10"/>
        <v>159.50200000000001</v>
      </c>
      <c r="E52" s="88">
        <f t="shared" si="10"/>
        <v>137.56400000000002</v>
      </c>
      <c r="F52" s="88">
        <f t="shared" si="10"/>
        <v>156.55700000000002</v>
      </c>
      <c r="G52" s="88">
        <f t="shared" si="10"/>
        <v>223.48699999999999</v>
      </c>
      <c r="H52" s="88">
        <f t="shared" si="10"/>
        <v>207.93300000000002</v>
      </c>
      <c r="I52" s="88">
        <f t="shared" si="10"/>
        <v>404.24200000000002</v>
      </c>
      <c r="J52" s="88">
        <f t="shared" si="10"/>
        <v>431.89699999999999</v>
      </c>
      <c r="K52" s="88">
        <f t="shared" si="10"/>
        <v>388.89700000000005</v>
      </c>
      <c r="L52" s="88">
        <f t="shared" si="10"/>
        <v>298.83799999999997</v>
      </c>
      <c r="M52" s="88">
        <f t="shared" si="10"/>
        <v>261.96499999999997</v>
      </c>
      <c r="N52" s="88">
        <f t="shared" si="10"/>
        <v>226.53799999999998</v>
      </c>
      <c r="O52" s="88">
        <f t="shared" si="10"/>
        <v>215.99799999999999</v>
      </c>
      <c r="P52" s="88">
        <f t="shared" si="10"/>
        <v>270.846</v>
      </c>
      <c r="Q52" s="88">
        <f t="shared" si="10"/>
        <v>225.28</v>
      </c>
      <c r="R52" s="88">
        <f t="shared" si="10"/>
        <v>267.68799999999999</v>
      </c>
      <c r="S52" s="88">
        <f t="shared" si="10"/>
        <v>264.88</v>
      </c>
      <c r="T52" s="88">
        <f t="shared" si="10"/>
        <v>260.964</v>
      </c>
      <c r="U52" s="88">
        <f t="shared" si="10"/>
        <v>260.95999999999998</v>
      </c>
      <c r="V52" s="88">
        <f t="shared" si="10"/>
        <v>267.40499999999997</v>
      </c>
      <c r="W52" s="88">
        <f t="shared" si="10"/>
        <v>202.31799999999998</v>
      </c>
      <c r="X52" s="88">
        <f t="shared" si="10"/>
        <v>176.23400000000001</v>
      </c>
      <c r="Y52" s="88">
        <f t="shared" si="10"/>
        <v>147.43200000000002</v>
      </c>
      <c r="Z52" s="89" t="str">
        <f t="shared" si="10"/>
        <v/>
      </c>
      <c r="AA52" s="104">
        <f>SUM(B52:Z52)</f>
        <v>5633.5240000000003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0" priority="1" operator="greaterThan">
      <formula>1500</formula>
    </cfRule>
  </conditionalFormatting>
  <pageMargins left="0.70866141732283472" right="0.70866141732283472" top="0.74803149606299213" bottom="0.74803149606299213" header="0.31496062992125984" footer="0.31496062992125984"/>
  <pageSetup paperSize="9" scale="26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>
    <pageSetUpPr fitToPage="1"/>
  </sheetPr>
  <dimension ref="A1:AA31"/>
  <sheetViews>
    <sheetView showGridLines="0" zoomScale="80" zoomScaleNormal="80" workbookViewId="0">
      <selection activeCell="AB1" sqref="AB1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53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110" t="s">
        <v>0</v>
      </c>
      <c r="W1" s="110"/>
      <c r="X1" s="110"/>
      <c r="Y1" s="110"/>
      <c r="Z1" s="110"/>
      <c r="AA1" s="110"/>
    </row>
    <row r="2" spans="1:27" ht="30" customHeight="1" thickBot="1" x14ac:dyDescent="0.25">
      <c r="A2" s="6">
        <v>45701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50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/>
      <c r="C4" s="18"/>
      <c r="D4" s="18"/>
      <c r="E4" s="18"/>
      <c r="F4" s="18"/>
      <c r="G4" s="18"/>
      <c r="H4" s="18"/>
      <c r="I4" s="18"/>
      <c r="J4" s="18"/>
      <c r="K4" s="18"/>
      <c r="L4" s="18"/>
      <c r="M4" s="18"/>
      <c r="N4" s="18"/>
      <c r="O4" s="18"/>
      <c r="P4" s="18"/>
      <c r="Q4" s="18"/>
      <c r="R4" s="18"/>
      <c r="S4" s="18"/>
      <c r="T4" s="18"/>
      <c r="U4" s="18"/>
      <c r="V4" s="18"/>
      <c r="W4" s="18"/>
      <c r="X4" s="18"/>
      <c r="Y4" s="18"/>
      <c r="Z4" s="19"/>
      <c r="AA4" s="111">
        <f>SUM(B4:Z4)</f>
        <v>0</v>
      </c>
    </row>
    <row r="5" spans="1:27" ht="24.95" customHeight="1" thickBot="1" x14ac:dyDescent="0.25">
      <c r="A5" s="112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13"/>
      <c r="C6" s="114"/>
      <c r="D6" s="114"/>
      <c r="E6" s="114"/>
      <c r="F6" s="114"/>
      <c r="G6" s="114"/>
      <c r="H6" s="114"/>
      <c r="I6" s="114"/>
      <c r="J6" s="114"/>
      <c r="K6" s="114"/>
      <c r="L6" s="114"/>
      <c r="M6" s="114"/>
      <c r="N6" s="114"/>
      <c r="O6" s="114"/>
      <c r="P6" s="114"/>
      <c r="Q6" s="114"/>
      <c r="R6" s="114"/>
      <c r="S6" s="114"/>
      <c r="T6" s="114"/>
      <c r="U6" s="114"/>
      <c r="V6" s="114"/>
      <c r="W6" s="114"/>
      <c r="X6" s="114"/>
      <c r="Y6" s="114"/>
      <c r="Z6" s="114"/>
      <c r="AA6" s="115"/>
    </row>
    <row r="7" spans="1:27" ht="24.95" customHeight="1" x14ac:dyDescent="0.2">
      <c r="A7" s="26" t="s">
        <v>3</v>
      </c>
      <c r="B7" s="116">
        <v>169.12</v>
      </c>
      <c r="C7" s="117">
        <v>152.44999999999999</v>
      </c>
      <c r="D7" s="117">
        <v>147.76</v>
      </c>
      <c r="E7" s="117">
        <v>121.09</v>
      </c>
      <c r="F7" s="117">
        <v>148.07</v>
      </c>
      <c r="G7" s="117">
        <v>172.01</v>
      </c>
      <c r="H7" s="117">
        <v>227.3</v>
      </c>
      <c r="I7" s="117">
        <v>359.78</v>
      </c>
      <c r="J7" s="117">
        <v>309.26</v>
      </c>
      <c r="K7" s="117">
        <v>269.54000000000002</v>
      </c>
      <c r="L7" s="117">
        <v>208.14</v>
      </c>
      <c r="M7" s="117">
        <v>188.93</v>
      </c>
      <c r="N7" s="117">
        <v>184.77</v>
      </c>
      <c r="O7" s="117">
        <v>201.61</v>
      </c>
      <c r="P7" s="117">
        <v>218.87</v>
      </c>
      <c r="Q7" s="117">
        <v>237.36</v>
      </c>
      <c r="R7" s="117">
        <v>281.04000000000002</v>
      </c>
      <c r="S7" s="117">
        <v>282.48</v>
      </c>
      <c r="T7" s="117">
        <v>209.31</v>
      </c>
      <c r="U7" s="117">
        <v>196.83</v>
      </c>
      <c r="V7" s="117">
        <v>178.86</v>
      </c>
      <c r="W7" s="117">
        <v>160.41999999999999</v>
      </c>
      <c r="X7" s="117">
        <v>143</v>
      </c>
      <c r="Y7" s="117">
        <v>136.63999999999999</v>
      </c>
      <c r="Z7" s="118"/>
      <c r="AA7" s="119">
        <f>IF(SUM(B7:Z7)&lt;&gt;0,AVERAGEIF(B7:Z7,"&lt;&gt;"""),"")</f>
        <v>204.36</v>
      </c>
    </row>
    <row r="8" spans="1:27" ht="24.95" customHeight="1" thickBot="1" x14ac:dyDescent="0.25">
      <c r="A8" s="112"/>
      <c r="B8" s="120"/>
      <c r="C8" s="121"/>
      <c r="D8" s="121"/>
      <c r="E8" s="121"/>
      <c r="F8" s="121"/>
      <c r="G8" s="121"/>
      <c r="H8" s="121"/>
      <c r="I8" s="121"/>
      <c r="J8" s="121"/>
      <c r="K8" s="121"/>
      <c r="L8" s="121"/>
      <c r="M8" s="121"/>
      <c r="N8" s="121"/>
      <c r="O8" s="121"/>
      <c r="P8" s="121"/>
      <c r="Q8" s="121"/>
      <c r="R8" s="121"/>
      <c r="S8" s="121"/>
      <c r="T8" s="121"/>
      <c r="U8" s="121"/>
      <c r="V8" s="121"/>
      <c r="W8" s="121"/>
      <c r="X8" s="121"/>
      <c r="Y8" s="121"/>
      <c r="Z8" s="122"/>
      <c r="AA8" s="35"/>
    </row>
    <row r="9" spans="1:27" ht="18" customHeight="1" thickBot="1" x14ac:dyDescent="0.25">
      <c r="A9" s="65"/>
      <c r="B9" s="66"/>
      <c r="C9" s="67"/>
      <c r="D9" s="67"/>
      <c r="E9" s="67"/>
      <c r="F9" s="67"/>
      <c r="G9" s="67"/>
      <c r="H9" s="67"/>
      <c r="I9" s="67"/>
      <c r="J9" s="67"/>
      <c r="K9" s="67"/>
      <c r="L9" s="67"/>
      <c r="M9" s="67"/>
      <c r="N9" s="67"/>
      <c r="O9" s="67"/>
      <c r="P9" s="67"/>
      <c r="Q9" s="67"/>
      <c r="R9" s="67"/>
      <c r="S9" s="67"/>
      <c r="T9" s="67"/>
      <c r="U9" s="67"/>
      <c r="V9" s="67"/>
      <c r="W9" s="67"/>
      <c r="X9" s="67"/>
      <c r="Y9" s="67"/>
      <c r="Z9" s="67"/>
      <c r="AA9" s="68"/>
    </row>
    <row r="10" spans="1:27" ht="30" customHeight="1" thickBot="1" x14ac:dyDescent="0.25">
      <c r="A10" s="69" t="s">
        <v>34</v>
      </c>
      <c r="B10" s="91">
        <v>1</v>
      </c>
      <c r="C10" s="92"/>
      <c r="D10" s="92"/>
      <c r="E10" s="92"/>
      <c r="F10" s="92"/>
      <c r="G10" s="92"/>
      <c r="H10" s="92"/>
      <c r="I10" s="92"/>
      <c r="J10" s="92"/>
      <c r="K10" s="92"/>
      <c r="L10" s="92"/>
      <c r="M10" s="92"/>
      <c r="N10" s="92"/>
      <c r="O10" s="92"/>
      <c r="P10" s="92"/>
      <c r="Q10" s="92"/>
      <c r="R10" s="92"/>
      <c r="S10" s="92"/>
      <c r="T10" s="92"/>
      <c r="U10" s="92"/>
      <c r="V10" s="92"/>
      <c r="W10" s="92"/>
      <c r="X10" s="92"/>
      <c r="Y10" s="92"/>
      <c r="Z10" s="92"/>
      <c r="AA10" s="93"/>
    </row>
    <row r="11" spans="1:27" ht="24.95" customHeight="1" x14ac:dyDescent="0.2">
      <c r="A11" s="70" t="s">
        <v>28</v>
      </c>
      <c r="B11" s="123"/>
      <c r="C11" s="124"/>
      <c r="D11" s="124"/>
      <c r="E11" s="124"/>
      <c r="F11" s="124"/>
      <c r="G11" s="124"/>
      <c r="H11" s="124"/>
      <c r="I11" s="124"/>
      <c r="J11" s="124"/>
      <c r="K11" s="124"/>
      <c r="L11" s="124"/>
      <c r="M11" s="124"/>
      <c r="N11" s="124"/>
      <c r="O11" s="124"/>
      <c r="P11" s="124"/>
      <c r="Q11" s="124"/>
      <c r="R11" s="124"/>
      <c r="S11" s="124"/>
      <c r="T11" s="124"/>
      <c r="U11" s="124"/>
      <c r="V11" s="124"/>
      <c r="W11" s="124"/>
      <c r="X11" s="124"/>
      <c r="Y11" s="125"/>
      <c r="Z11" s="126"/>
      <c r="AA11" s="127">
        <f t="shared" ref="AA11:AA16" si="0">SUM(B11:Z11)</f>
        <v>0</v>
      </c>
    </row>
    <row r="12" spans="1:27" ht="24.95" customHeight="1" x14ac:dyDescent="0.2">
      <c r="A12" s="97" t="s">
        <v>29</v>
      </c>
      <c r="B12" s="128"/>
      <c r="C12" s="129"/>
      <c r="D12" s="129"/>
      <c r="E12" s="129"/>
      <c r="F12" s="129"/>
      <c r="G12" s="129"/>
      <c r="H12" s="129"/>
      <c r="I12" s="129"/>
      <c r="J12" s="129"/>
      <c r="K12" s="129"/>
      <c r="L12" s="129"/>
      <c r="M12" s="129"/>
      <c r="N12" s="129"/>
      <c r="O12" s="129"/>
      <c r="P12" s="129"/>
      <c r="Q12" s="129"/>
      <c r="R12" s="129"/>
      <c r="S12" s="129"/>
      <c r="T12" s="129"/>
      <c r="U12" s="129"/>
      <c r="V12" s="129"/>
      <c r="W12" s="129"/>
      <c r="X12" s="129"/>
      <c r="Y12" s="130"/>
      <c r="Z12" s="131"/>
      <c r="AA12" s="132">
        <f t="shared" si="0"/>
        <v>0</v>
      </c>
    </row>
    <row r="13" spans="1:27" ht="24.95" customHeight="1" x14ac:dyDescent="0.2">
      <c r="A13" s="97" t="s">
        <v>30</v>
      </c>
      <c r="B13" s="128"/>
      <c r="C13" s="129"/>
      <c r="D13" s="129"/>
      <c r="E13" s="129"/>
      <c r="F13" s="129"/>
      <c r="G13" s="129"/>
      <c r="H13" s="129"/>
      <c r="I13" s="129"/>
      <c r="J13" s="129"/>
      <c r="K13" s="129"/>
      <c r="L13" s="129"/>
      <c r="M13" s="129"/>
      <c r="N13" s="129"/>
      <c r="O13" s="129"/>
      <c r="P13" s="129"/>
      <c r="Q13" s="129"/>
      <c r="R13" s="129"/>
      <c r="S13" s="129"/>
      <c r="T13" s="129"/>
      <c r="U13" s="129"/>
      <c r="V13" s="129"/>
      <c r="W13" s="129"/>
      <c r="X13" s="129"/>
      <c r="Y13" s="130"/>
      <c r="Z13" s="131"/>
      <c r="AA13" s="132">
        <f t="shared" si="0"/>
        <v>0</v>
      </c>
    </row>
    <row r="14" spans="1:27" ht="24.95" customHeight="1" x14ac:dyDescent="0.2">
      <c r="A14" s="97" t="s">
        <v>31</v>
      </c>
      <c r="B14" s="128"/>
      <c r="C14" s="133"/>
      <c r="D14" s="133"/>
      <c r="E14" s="133"/>
      <c r="F14" s="133"/>
      <c r="G14" s="133"/>
      <c r="H14" s="133"/>
      <c r="I14" s="133"/>
      <c r="J14" s="133"/>
      <c r="K14" s="133"/>
      <c r="L14" s="133"/>
      <c r="M14" s="133"/>
      <c r="N14" s="133"/>
      <c r="O14" s="133"/>
      <c r="P14" s="133"/>
      <c r="Q14" s="133"/>
      <c r="R14" s="133"/>
      <c r="S14" s="133"/>
      <c r="T14" s="133"/>
      <c r="U14" s="133"/>
      <c r="V14" s="133"/>
      <c r="W14" s="133"/>
      <c r="X14" s="133"/>
      <c r="Y14" s="133"/>
      <c r="Z14" s="131"/>
      <c r="AA14" s="132">
        <f t="shared" si="0"/>
        <v>0</v>
      </c>
    </row>
    <row r="15" spans="1:27" ht="24.95" customHeight="1" x14ac:dyDescent="0.2">
      <c r="A15" s="97" t="s">
        <v>32</v>
      </c>
      <c r="B15" s="128"/>
      <c r="C15" s="133"/>
      <c r="D15" s="133"/>
      <c r="E15" s="133"/>
      <c r="F15" s="133"/>
      <c r="G15" s="133"/>
      <c r="H15" s="133"/>
      <c r="I15" s="133"/>
      <c r="J15" s="133"/>
      <c r="K15" s="133"/>
      <c r="L15" s="133"/>
      <c r="M15" s="133"/>
      <c r="N15" s="133"/>
      <c r="O15" s="133"/>
      <c r="P15" s="133"/>
      <c r="Q15" s="133"/>
      <c r="R15" s="133"/>
      <c r="S15" s="133"/>
      <c r="T15" s="133"/>
      <c r="U15" s="133"/>
      <c r="V15" s="133"/>
      <c r="W15" s="133"/>
      <c r="X15" s="133"/>
      <c r="Y15" s="133"/>
      <c r="Z15" s="131"/>
      <c r="AA15" s="132">
        <f t="shared" si="0"/>
        <v>0</v>
      </c>
    </row>
    <row r="16" spans="1:27" ht="30" customHeight="1" thickBot="1" x14ac:dyDescent="0.25">
      <c r="A16" s="86" t="s">
        <v>51</v>
      </c>
      <c r="B16" s="134">
        <f t="shared" ref="B16:Z16" si="1">IF(LEN(B$2)&gt;0,SUM(B11:B15),"")</f>
        <v>0</v>
      </c>
      <c r="C16" s="135">
        <f t="shared" si="1"/>
        <v>0</v>
      </c>
      <c r="D16" s="135">
        <f t="shared" si="1"/>
        <v>0</v>
      </c>
      <c r="E16" s="135">
        <f t="shared" si="1"/>
        <v>0</v>
      </c>
      <c r="F16" s="135">
        <f t="shared" si="1"/>
        <v>0</v>
      </c>
      <c r="G16" s="135">
        <f t="shared" si="1"/>
        <v>0</v>
      </c>
      <c r="H16" s="135">
        <f t="shared" si="1"/>
        <v>0</v>
      </c>
      <c r="I16" s="135">
        <f t="shared" si="1"/>
        <v>0</v>
      </c>
      <c r="J16" s="135">
        <f t="shared" si="1"/>
        <v>0</v>
      </c>
      <c r="K16" s="135">
        <f t="shared" si="1"/>
        <v>0</v>
      </c>
      <c r="L16" s="135">
        <f t="shared" si="1"/>
        <v>0</v>
      </c>
      <c r="M16" s="135">
        <f t="shared" si="1"/>
        <v>0</v>
      </c>
      <c r="N16" s="135">
        <f t="shared" si="1"/>
        <v>0</v>
      </c>
      <c r="O16" s="135">
        <f t="shared" si="1"/>
        <v>0</v>
      </c>
      <c r="P16" s="135">
        <f t="shared" si="1"/>
        <v>0</v>
      </c>
      <c r="Q16" s="135">
        <f t="shared" si="1"/>
        <v>0</v>
      </c>
      <c r="R16" s="135">
        <f t="shared" si="1"/>
        <v>0</v>
      </c>
      <c r="S16" s="135">
        <f t="shared" si="1"/>
        <v>0</v>
      </c>
      <c r="T16" s="135">
        <f t="shared" si="1"/>
        <v>0</v>
      </c>
      <c r="U16" s="135">
        <f t="shared" si="1"/>
        <v>0</v>
      </c>
      <c r="V16" s="135">
        <f t="shared" si="1"/>
        <v>0</v>
      </c>
      <c r="W16" s="135">
        <f t="shared" si="1"/>
        <v>0</v>
      </c>
      <c r="X16" s="135">
        <f t="shared" si="1"/>
        <v>0</v>
      </c>
      <c r="Y16" s="135">
        <f t="shared" si="1"/>
        <v>0</v>
      </c>
      <c r="Z16" s="136" t="str">
        <f t="shared" si="1"/>
        <v/>
      </c>
      <c r="AA16" s="90">
        <f t="shared" si="0"/>
        <v>0</v>
      </c>
    </row>
    <row r="17" spans="1:27" ht="18" customHeight="1" thickBot="1" x14ac:dyDescent="0.25">
      <c r="A17" s="101"/>
      <c r="B17" s="103"/>
      <c r="C17" s="103"/>
      <c r="D17" s="103"/>
      <c r="E17" s="103"/>
      <c r="F17" s="103"/>
      <c r="G17" s="103"/>
      <c r="H17" s="103"/>
      <c r="I17" s="103"/>
      <c r="J17" s="103"/>
      <c r="K17" s="103"/>
      <c r="L17" s="103"/>
      <c r="M17" s="103"/>
      <c r="N17" s="103"/>
      <c r="O17" s="103"/>
      <c r="P17" s="103"/>
      <c r="Q17" s="103"/>
      <c r="R17" s="103"/>
      <c r="S17" s="103"/>
      <c r="T17" s="103"/>
      <c r="U17" s="103"/>
      <c r="V17" s="103"/>
      <c r="W17" s="103"/>
      <c r="X17" s="103"/>
      <c r="Y17" s="103"/>
      <c r="Z17" s="103"/>
      <c r="AA17" s="103"/>
    </row>
    <row r="18" spans="1:27" ht="30" customHeight="1" thickBot="1" x14ac:dyDescent="0.25">
      <c r="A18" s="69" t="s">
        <v>47</v>
      </c>
      <c r="B18" s="91">
        <v>1</v>
      </c>
      <c r="C18" s="92"/>
      <c r="D18" s="92"/>
      <c r="E18" s="92"/>
      <c r="F18" s="92"/>
      <c r="G18" s="92"/>
      <c r="H18" s="92"/>
      <c r="I18" s="92"/>
      <c r="J18" s="92"/>
      <c r="K18" s="92"/>
      <c r="L18" s="92"/>
      <c r="M18" s="92"/>
      <c r="N18" s="92"/>
      <c r="O18" s="92"/>
      <c r="P18" s="92"/>
      <c r="Q18" s="92"/>
      <c r="R18" s="92"/>
      <c r="S18" s="92"/>
      <c r="T18" s="92"/>
      <c r="U18" s="92"/>
      <c r="V18" s="92"/>
      <c r="W18" s="92"/>
      <c r="X18" s="92"/>
      <c r="Y18" s="92"/>
      <c r="Z18" s="92"/>
      <c r="AA18" s="93"/>
    </row>
    <row r="19" spans="1:27" ht="24.95" customHeight="1" x14ac:dyDescent="0.2">
      <c r="A19" s="70" t="s">
        <v>41</v>
      </c>
      <c r="B19" s="123"/>
      <c r="C19" s="124"/>
      <c r="D19" s="124"/>
      <c r="E19" s="124"/>
      <c r="F19" s="124"/>
      <c r="G19" s="124"/>
      <c r="H19" s="124"/>
      <c r="I19" s="124"/>
      <c r="J19" s="124"/>
      <c r="K19" s="124"/>
      <c r="L19" s="124"/>
      <c r="M19" s="124"/>
      <c r="N19" s="124"/>
      <c r="O19" s="124"/>
      <c r="P19" s="124"/>
      <c r="Q19" s="124"/>
      <c r="R19" s="124"/>
      <c r="S19" s="124"/>
      <c r="T19" s="124"/>
      <c r="U19" s="124"/>
      <c r="V19" s="124"/>
      <c r="W19" s="124"/>
      <c r="X19" s="124"/>
      <c r="Y19" s="125"/>
      <c r="Z19" s="126"/>
      <c r="AA19" s="127">
        <f t="shared" ref="AA19:AA24" si="2">SUM(B19:Z19)</f>
        <v>0</v>
      </c>
    </row>
    <row r="20" spans="1:27" ht="24.95" customHeight="1" x14ac:dyDescent="0.2">
      <c r="A20" s="97" t="s">
        <v>42</v>
      </c>
      <c r="B20" s="128"/>
      <c r="C20" s="129"/>
      <c r="D20" s="129"/>
      <c r="E20" s="129"/>
      <c r="F20" s="129"/>
      <c r="G20" s="129"/>
      <c r="H20" s="129"/>
      <c r="I20" s="129"/>
      <c r="J20" s="129"/>
      <c r="K20" s="129"/>
      <c r="L20" s="129"/>
      <c r="M20" s="129"/>
      <c r="N20" s="129"/>
      <c r="O20" s="129"/>
      <c r="P20" s="129"/>
      <c r="Q20" s="129"/>
      <c r="R20" s="129"/>
      <c r="S20" s="129"/>
      <c r="T20" s="129"/>
      <c r="U20" s="129"/>
      <c r="V20" s="129"/>
      <c r="W20" s="129"/>
      <c r="X20" s="129"/>
      <c r="Y20" s="130"/>
      <c r="Z20" s="131"/>
      <c r="AA20" s="132">
        <f t="shared" si="2"/>
        <v>0</v>
      </c>
    </row>
    <row r="21" spans="1:27" ht="24.95" customHeight="1" x14ac:dyDescent="0.2">
      <c r="A21" s="97" t="s">
        <v>43</v>
      </c>
      <c r="B21" s="128"/>
      <c r="C21" s="129"/>
      <c r="D21" s="129"/>
      <c r="E21" s="129"/>
      <c r="F21" s="129"/>
      <c r="G21" s="129"/>
      <c r="H21" s="129"/>
      <c r="I21" s="129"/>
      <c r="J21" s="129"/>
      <c r="K21" s="129"/>
      <c r="L21" s="129"/>
      <c r="M21" s="129"/>
      <c r="N21" s="129"/>
      <c r="O21" s="129"/>
      <c r="P21" s="129"/>
      <c r="Q21" s="129"/>
      <c r="R21" s="129"/>
      <c r="S21" s="129"/>
      <c r="T21" s="129"/>
      <c r="U21" s="129"/>
      <c r="V21" s="129"/>
      <c r="W21" s="129"/>
      <c r="X21" s="129"/>
      <c r="Y21" s="130"/>
      <c r="Z21" s="131"/>
      <c r="AA21" s="132">
        <f t="shared" si="2"/>
        <v>0</v>
      </c>
    </row>
    <row r="22" spans="1:27" ht="24.95" customHeight="1" x14ac:dyDescent="0.2">
      <c r="A22" s="97" t="s">
        <v>44</v>
      </c>
      <c r="B22" s="128"/>
      <c r="C22" s="133"/>
      <c r="D22" s="133"/>
      <c r="E22" s="133"/>
      <c r="F22" s="133"/>
      <c r="G22" s="133"/>
      <c r="H22" s="133"/>
      <c r="I22" s="133"/>
      <c r="J22" s="133"/>
      <c r="K22" s="133"/>
      <c r="L22" s="133"/>
      <c r="M22" s="133"/>
      <c r="N22" s="133"/>
      <c r="O22" s="133"/>
      <c r="P22" s="133"/>
      <c r="Q22" s="133"/>
      <c r="R22" s="133"/>
      <c r="S22" s="133"/>
      <c r="T22" s="133"/>
      <c r="U22" s="133"/>
      <c r="V22" s="133"/>
      <c r="W22" s="133"/>
      <c r="X22" s="133"/>
      <c r="Y22" s="133"/>
      <c r="Z22" s="131"/>
      <c r="AA22" s="132">
        <f t="shared" si="2"/>
        <v>0</v>
      </c>
    </row>
    <row r="23" spans="1:27" ht="24.95" customHeight="1" x14ac:dyDescent="0.2">
      <c r="A23" s="97" t="s">
        <v>45</v>
      </c>
      <c r="B23" s="128"/>
      <c r="C23" s="133"/>
      <c r="D23" s="133"/>
      <c r="E23" s="133"/>
      <c r="F23" s="133"/>
      <c r="G23" s="133"/>
      <c r="H23" s="133"/>
      <c r="I23" s="133"/>
      <c r="J23" s="133"/>
      <c r="K23" s="133"/>
      <c r="L23" s="133"/>
      <c r="M23" s="133"/>
      <c r="N23" s="133"/>
      <c r="O23" s="133"/>
      <c r="P23" s="133"/>
      <c r="Q23" s="133"/>
      <c r="R23" s="133"/>
      <c r="S23" s="133"/>
      <c r="T23" s="133"/>
      <c r="U23" s="133"/>
      <c r="V23" s="133"/>
      <c r="W23" s="133"/>
      <c r="X23" s="133"/>
      <c r="Y23" s="133"/>
      <c r="Z23" s="131"/>
      <c r="AA23" s="132">
        <f t="shared" si="2"/>
        <v>0</v>
      </c>
    </row>
    <row r="24" spans="1:27" ht="30" customHeight="1" thickBot="1" x14ac:dyDescent="0.25">
      <c r="A24" s="86" t="s">
        <v>49</v>
      </c>
      <c r="B24" s="134">
        <f t="shared" ref="B24:Z24" si="3">IF(LEN(B$2)&gt;0,SUM(B19:B23),"")</f>
        <v>0</v>
      </c>
      <c r="C24" s="135">
        <f t="shared" si="3"/>
        <v>0</v>
      </c>
      <c r="D24" s="135">
        <f t="shared" si="3"/>
        <v>0</v>
      </c>
      <c r="E24" s="135">
        <f t="shared" si="3"/>
        <v>0</v>
      </c>
      <c r="F24" s="135">
        <f t="shared" si="3"/>
        <v>0</v>
      </c>
      <c r="G24" s="135">
        <f t="shared" si="3"/>
        <v>0</v>
      </c>
      <c r="H24" s="135">
        <f t="shared" si="3"/>
        <v>0</v>
      </c>
      <c r="I24" s="135">
        <f t="shared" si="3"/>
        <v>0</v>
      </c>
      <c r="J24" s="135">
        <f t="shared" si="3"/>
        <v>0</v>
      </c>
      <c r="K24" s="135">
        <f t="shared" si="3"/>
        <v>0</v>
      </c>
      <c r="L24" s="135">
        <f t="shared" si="3"/>
        <v>0</v>
      </c>
      <c r="M24" s="135">
        <f t="shared" si="3"/>
        <v>0</v>
      </c>
      <c r="N24" s="135">
        <f t="shared" si="3"/>
        <v>0</v>
      </c>
      <c r="O24" s="135">
        <f t="shared" si="3"/>
        <v>0</v>
      </c>
      <c r="P24" s="135">
        <f t="shared" si="3"/>
        <v>0</v>
      </c>
      <c r="Q24" s="135">
        <f t="shared" si="3"/>
        <v>0</v>
      </c>
      <c r="R24" s="135">
        <f t="shared" si="3"/>
        <v>0</v>
      </c>
      <c r="S24" s="135">
        <f t="shared" si="3"/>
        <v>0</v>
      </c>
      <c r="T24" s="135">
        <f t="shared" si="3"/>
        <v>0</v>
      </c>
      <c r="U24" s="135">
        <f t="shared" si="3"/>
        <v>0</v>
      </c>
      <c r="V24" s="135">
        <f t="shared" si="3"/>
        <v>0</v>
      </c>
      <c r="W24" s="135">
        <f t="shared" si="3"/>
        <v>0</v>
      </c>
      <c r="X24" s="135">
        <f t="shared" si="3"/>
        <v>0</v>
      </c>
      <c r="Y24" s="135">
        <f t="shared" si="3"/>
        <v>0</v>
      </c>
      <c r="Z24" s="136" t="str">
        <f t="shared" si="3"/>
        <v/>
      </c>
      <c r="AA24" s="90">
        <f t="shared" si="2"/>
        <v>0</v>
      </c>
    </row>
    <row r="25" spans="1:27" ht="15.95" customHeight="1" x14ac:dyDescent="0.2"/>
    <row r="28" spans="1:27" x14ac:dyDescent="0.2">
      <c r="B28" s="137"/>
      <c r="C28" s="137"/>
      <c r="D28" s="137"/>
      <c r="E28" s="137"/>
      <c r="F28" s="137"/>
      <c r="G28" s="137"/>
      <c r="H28" s="137"/>
      <c r="I28" s="137"/>
      <c r="J28" s="137"/>
      <c r="K28" s="137"/>
      <c r="L28" s="137"/>
      <c r="M28" s="137"/>
      <c r="N28" s="137"/>
      <c r="O28" s="137"/>
      <c r="P28" s="137"/>
      <c r="Q28" s="137"/>
      <c r="R28" s="137"/>
      <c r="S28" s="137"/>
      <c r="T28" s="137"/>
      <c r="U28" s="137"/>
      <c r="V28" s="137"/>
      <c r="W28" s="137"/>
      <c r="X28" s="137"/>
      <c r="Y28" s="137"/>
      <c r="AA28" s="138"/>
    </row>
    <row r="31" spans="1:27" x14ac:dyDescent="0.2">
      <c r="J31" s="139"/>
    </row>
  </sheetData>
  <mergeCells count="6">
    <mergeCell ref="V1:AA1"/>
    <mergeCell ref="B3:AA3"/>
    <mergeCell ref="B6:AA6"/>
    <mergeCell ref="B9:AA9"/>
    <mergeCell ref="B10:AA10"/>
    <mergeCell ref="B18:AA18"/>
  </mergeCells>
  <printOptions horizontalCentered="1"/>
  <pageMargins left="0.15748031496062992" right="0.19685039370078741" top="0.39370078740157483" bottom="0.43307086614173229" header="0.19685039370078741" footer="0.19685039370078741"/>
  <pageSetup scale="44" orientation="landscape" horizontalDpi="300" verticalDpi="300" r:id="rId1"/>
  <headerFooter>
    <oddHeader>&amp;L&amp;K000000&amp;A</oddHeader>
    <oddFooter>&amp;R&amp;D,&amp;T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72</vt:i4>
      </vt:variant>
    </vt:vector>
  </HeadingPairs>
  <TitlesOfParts>
    <vt:vector size="77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GR_MAINLAND_MCP_SUM_BUY</vt:lpstr>
      <vt:lpstr>GR_MAINLAND_MCP_SUM_SELL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2025-02-12T14:24:54Z</dcterms:created>
  <dcterms:modified xsi:type="dcterms:W3CDTF">2025-02-12T14:24:56Z</dcterms:modified>
</cp:coreProperties>
</file>