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chartsheets/sheet1.xml" ContentType="application/vnd.openxmlformats-officedocument.spreadsheetml.chartsheet+xml"/>
  <Override PartName="/xl/chartsheets/sheet2.xml" ContentType="application/vnd.openxmlformats-officedocument.spreadsheetml.chart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drawings/drawing2.xml" ContentType="application/vnd.openxmlformats-officedocument.drawing+xml"/>
  <Override PartName="/xl/charts/chart2.xml" ContentType="application/vnd.openxmlformats-officedocument.drawingml.chart+xml"/>
  <Override PartName="/xl/charts/style2.xml" ContentType="application/vnd.ms-office.chartstyle+xml"/>
  <Override PartName="/xl/charts/colors2.xml" ContentType="application/vnd.ms-office.chartcolorsty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C:\MaDaM\TmpFiles\"/>
    </mc:Choice>
  </mc:AlternateContent>
  <bookViews>
    <workbookView xWindow="0" yWindow="0" windowWidth="28800" windowHeight="12330"/>
  </bookViews>
  <sheets>
    <sheet name="SPOT_Summary (SELL)" sheetId="4" r:id="rId1"/>
    <sheet name="SPOT_Summary (BUY)" sheetId="5" r:id="rId2"/>
    <sheet name="MKT_Coupling" sheetId="6" r:id="rId3"/>
    <sheet name="Summary_Chart (SELL)" sheetId="7" r:id="rId4"/>
    <sheet name="Summary_Chart (BUY)" sheetId="8" r:id="rId5"/>
  </sheets>
  <definedNames>
    <definedName name="BRD_EXP_NAMES_DAM_CPL">MKT_Coupling!$A$19:$A$23</definedName>
    <definedName name="BRD_EXP_NAMES_SUM_BUY">'SPOT_Summary (BUY)'!$A$35:$A$39</definedName>
    <definedName name="BRD_EXP_NAMES_SUM_BUY_CPL">'SPOT_Summary (BUY)'!$A$43:$A$48</definedName>
    <definedName name="BRD_EXP_VALUES_DAM_CPL">MKT_Coupling!$B$19:$Z$23</definedName>
    <definedName name="BRD_EXP_VALUES_SUM_BUY">'SPOT_Summary (BUY)'!$B$35:$Z$39</definedName>
    <definedName name="BRD_EXP_VALUES_SUM_BUY_CPL">'SPOT_Summary (BUY)'!$B$43:$Z$48</definedName>
    <definedName name="BRD_IMP_NAMES_DAM_CPL">MKT_Coupling!$A$11:$A$15</definedName>
    <definedName name="BRD_IMP_NAMES_SUM_SELL">'SPOT_Summary (SELL)'!$A$35:$A$39</definedName>
    <definedName name="BRD_IMP_NAMES_SUM_SELL_CPL">'SPOT_Summary (SELL)'!$A$43:$A$48</definedName>
    <definedName name="BRD_IMP_VALUES_DAM_CPL">MKT_Coupling!$B$11:$Z$15</definedName>
    <definedName name="BRD_IMP_VALUES_SUM_SELL">'SPOT_Summary (SELL)'!$B$35:$Z$39</definedName>
    <definedName name="BRD_IMP_VALUES_SUM_SELL_CPL">'SPOT_Summary (SELL)'!$B$43:$Z$48</definedName>
    <definedName name="BUY_ORDERS_NAMES_SUM_BUY">'SPOT_Summary (BUY)'!$A$29:$A$31</definedName>
    <definedName name="BUY_ORDERS_VALUES_SUM_BUY">'SPOT_Summary (BUY)'!$B$29:$Z$31</definedName>
    <definedName name="DAM_CPL_PUB_TIME">MKT_Coupling!$V$1</definedName>
    <definedName name="DEM_UNITS_CRT_VALUES_SUM_BUY">'SPOT_Summary (BUY)'!$B$24:$Z$24</definedName>
    <definedName name="DEM_UNITS_CRT_VALUES_SUM_SELL">'SPOT_Summary (SELL)'!$B$24:$Z$24</definedName>
    <definedName name="DEM_UNITS_DRS_VALUES_SUM_BUY">'SPOT_Summary (BUY)'!$B$25:$Z$25</definedName>
    <definedName name="DEM_UNITS_DRS_VALUES_SUM_SELL">'SPOT_Summary (SELL)'!$B$25:$Z$25</definedName>
    <definedName name="DEM_UNITS_HVL_VALUES_SUM_BUY">'SPOT_Summary (BUY)'!$B$19:$Z$19</definedName>
    <definedName name="DEM_UNITS_HVL_VALUES_SUM_SELL">'SPOT_Summary (SELL)'!$B$19:$Z$19</definedName>
    <definedName name="DEM_UNITS_LVL_VALUES_SUM_BUY">'SPOT_Summary (BUY)'!$B$21:$Z$21</definedName>
    <definedName name="DEM_UNITS_LVL_VALUES_SUM_SELL">'SPOT_Summary (SELL)'!$B$21:$Z$21</definedName>
    <definedName name="DEM_UNITS_MVL_VALUES_SUM_BUY">'SPOT_Summary (BUY)'!$B$20:$Z$20</definedName>
    <definedName name="DEM_UNITS_MVL_VALUES_SUM_SELL">'SPOT_Summary (SELL)'!$B$20:$Z$20</definedName>
    <definedName name="DEM_UNITS_PMP_VALUES_SUM_BUY">'SPOT_Summary (BUY)'!$B$22:$Z$22</definedName>
    <definedName name="DEM_UNITS_PMP_VALUES_SUM_SELL">'SPOT_Summary (SELL)'!$B$22:$Z$22</definedName>
    <definedName name="DEM_UNITS_SLL_VALUES_SUM_BUY">'SPOT_Summary (BUY)'!$B$23:$Z$23</definedName>
    <definedName name="DEM_UNITS_SLL_VALUES_SUM_SELL">'SPOT_Summary (SELL)'!$B$23:$Z$23</definedName>
    <definedName name="DEMAND_NAMES_SUM_BUY">'SPOT_Summary (BUY)'!$A$19:$A$25</definedName>
    <definedName name="DEMAND_NAMES_SUM_SELL">'SPOT_Summary (SELL)'!$A$19:$A$25</definedName>
    <definedName name="DEMAND_VALUES_SUM_BUY">'SPOT_Summary (BUY)'!$B$19:$Z$25</definedName>
    <definedName name="DEMAND_VALUES_SUM_SELL">'SPOT_Summary (SELL)'!$B$19:$Z$25</definedName>
    <definedName name="GR_MAINLAND_MCP_DAM_CPL">MKT_Coupling!$B$7:$Z$7</definedName>
    <definedName name="GR_MAINLAND_MCP_SUM_BUY">'SPOT_Summary (BUY)'!$B$7:$Z$7</definedName>
    <definedName name="GR_MAINLAND_MCP_SUM_SELL">'SPOT_Summary (SELL)'!$B$7:$Z$7</definedName>
    <definedName name="MKT_DAM_COUPLING_DELIVERY_DAY">MKT_Coupling!$A$2</definedName>
    <definedName name="MKT_DAM_COUPLING_TITLE">MKT_Coupling!$A$1</definedName>
    <definedName name="MKT_SUM_BUY_DELIVERY_DAY">'SPOT_Summary (BUY)'!$A$2</definedName>
    <definedName name="MKT_SUM_BUY_TITLE">'SPOT_Summary (BUY)'!$A$1</definedName>
    <definedName name="MKT_SUM_SELL_DELIVERY_DAY">'SPOT_Summary (SELL)'!$A$2</definedName>
    <definedName name="MKT_SUM_SELL_TITLE">'SPOT_Summary (SELL)'!$A$1</definedName>
    <definedName name="MTUs_MKT_DAM_COUPLING">MKT_Coupling!$B$2:$Z$2</definedName>
    <definedName name="MTUs_MKT_SUM_BUY">'SPOT_Summary (BUY)'!$B$2:$Z$2</definedName>
    <definedName name="MTUs_MKT_SUM_SELL">'SPOT_Summary (SELL)'!$B$2:$Z$2</definedName>
    <definedName name="NET_POSITION_GR_MAINLAND_DAM_CPL">MKT_Coupling!$B$4:$Z$4</definedName>
    <definedName name="_xlnm.Print_Area" localSheetId="2">MKT_Coupling!$A$1:$AA$24</definedName>
    <definedName name="_xlnm.Print_Area" localSheetId="1">'SPOT_Summary (BUY)'!$A$1:$AA$52</definedName>
    <definedName name="_xlnm.Print_Area" localSheetId="0">'SPOT_Summary (SELL)'!$A$1:$AA$52</definedName>
    <definedName name="SELL_ORDERS_NAMES_SUM_SELL">'SPOT_Summary (SELL)'!$A$29:$A$31</definedName>
    <definedName name="SELL_ORDERS_VALUES_SUM_SELL">'SPOT_Summary (SELL)'!$B$29:$Z$31</definedName>
    <definedName name="TOT_DEMAND_GR_MAINLAND_SUM_BUY">'SPOT_Summary (BUY)'!$B$4:$Z$4</definedName>
    <definedName name="TOT_SUM_BUY_PUB_TIME">'SPOT_Summary (BUY)'!$V$1</definedName>
    <definedName name="TOT_SUM_SELL_PUB_TIME">'SPOT_Summary (SELL)'!$V$1</definedName>
    <definedName name="TOT_SUPPLY_GR_MAINLAND_SUM_SELL">'SPOT_Summary (SELL)'!$B$4:$Z$4</definedName>
    <definedName name="UNITS_CRT_VALUES_SUM_BUY">'SPOT_Summary (BUY)'!$B$11:$Z$11</definedName>
    <definedName name="UNITS_CRT_VALUES_SUM_SELL">'SPOT_Summary (SELL)'!$B$11:$Z$11</definedName>
    <definedName name="UNITS_CRTRES_VALUES_SUM_BUY">'SPOT_Summary (BUY)'!$B$15:$Z$15</definedName>
    <definedName name="UNITS_CRTRES_VALUES_SUM_SELL">'SPOT_Summary (SELL)'!$B$15:$Z$15</definedName>
    <definedName name="UNITS_GAS_VALUES_SUM_BUY">'SPOT_Summary (BUY)'!$B$12:$Z$12</definedName>
    <definedName name="UNITS_GAS_VALUES_SUM_SELL">'SPOT_Summary (SELL)'!$B$12:$Z$12</definedName>
    <definedName name="UNITS_HDR_VALUES_SUM_BUY">'SPOT_Summary (BUY)'!$B$13:$Z$13</definedName>
    <definedName name="UNITS_HDR_VALUES_SUM_SELL">'SPOT_Summary (SELL)'!$B$13:$Z$13</definedName>
    <definedName name="UNITS_IMP_VALUES_SUM_SELL">'SPOT_Summary (SELL)'!$B$40:$Z$40</definedName>
    <definedName name="UNITS_LIG_VALUES_SUM_BUY">'SPOT_Summary (BUY)'!$B$10:$Z$10</definedName>
    <definedName name="UNITS_LIG_VALUES_SUM_SELL">'SPOT_Summary (SELL)'!$B$10:$Z$10</definedName>
    <definedName name="UNITS_NAMES_SUM_BUY">'SPOT_Summary (BUY)'!$A$10:$A$15</definedName>
    <definedName name="UNITS_NAMES_SUM_SELL">'SPOT_Summary (SELL)'!$A$10:$A$15</definedName>
    <definedName name="UNITS_RES_VALUES_SUM_BUY">'SPOT_Summary (BUY)'!$B$14:$Z$14</definedName>
    <definedName name="UNITS_RES_VALUES_SUM_SELL">'SPOT_Summary (SELL)'!$B$14:$Z$14</definedName>
    <definedName name="UNITS_VALUES_SUM_BUY">'SPOT_Summary (BUY)'!$B$10:$Z$15</definedName>
    <definedName name="UNITS_VALUES_SUM_SELL">'SPOT_Summary (SELL)'!$B$10:$Z$15</definedName>
  </definedName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Z24" i="6" l="1"/>
  <c r="Y24" i="6"/>
  <c r="X24" i="6"/>
  <c r="W24" i="6"/>
  <c r="V24" i="6"/>
  <c r="U24" i="6"/>
  <c r="T24" i="6"/>
  <c r="S24" i="6"/>
  <c r="R24" i="6"/>
  <c r="Q24" i="6"/>
  <c r="P24" i="6"/>
  <c r="O24" i="6"/>
  <c r="N24" i="6"/>
  <c r="M24" i="6"/>
  <c r="L24" i="6"/>
  <c r="K24" i="6"/>
  <c r="J24" i="6"/>
  <c r="I24" i="6"/>
  <c r="H24" i="6"/>
  <c r="G24" i="6"/>
  <c r="F24" i="6"/>
  <c r="E24" i="6"/>
  <c r="D24" i="6"/>
  <c r="C24" i="6"/>
  <c r="B24" i="6"/>
  <c r="AA24" i="6" s="1"/>
  <c r="AA23" i="6"/>
  <c r="AA22" i="6"/>
  <c r="AA21" i="6"/>
  <c r="AA20" i="6"/>
  <c r="AA19" i="6"/>
  <c r="Z16" i="6"/>
  <c r="Y16" i="6"/>
  <c r="X16" i="6"/>
  <c r="W16" i="6"/>
  <c r="V16" i="6"/>
  <c r="U16" i="6"/>
  <c r="T16" i="6"/>
  <c r="S16" i="6"/>
  <c r="R16" i="6"/>
  <c r="Q16" i="6"/>
  <c r="P16" i="6"/>
  <c r="O16" i="6"/>
  <c r="N16" i="6"/>
  <c r="M16" i="6"/>
  <c r="L16" i="6"/>
  <c r="K16" i="6"/>
  <c r="J16" i="6"/>
  <c r="I16" i="6"/>
  <c r="H16" i="6"/>
  <c r="G16" i="6"/>
  <c r="F16" i="6"/>
  <c r="E16" i="6"/>
  <c r="D16" i="6"/>
  <c r="C16" i="6"/>
  <c r="B16" i="6"/>
  <c r="AA16" i="6" s="1"/>
  <c r="AA15" i="6"/>
  <c r="AA14" i="6"/>
  <c r="AA13" i="6"/>
  <c r="AA12" i="6"/>
  <c r="AA11" i="6"/>
  <c r="AA7" i="6"/>
  <c r="AA4" i="6"/>
  <c r="Z52" i="5"/>
  <c r="Z51" i="5"/>
  <c r="Y51" i="5"/>
  <c r="X51" i="5"/>
  <c r="W51" i="5"/>
  <c r="V51" i="5"/>
  <c r="U51" i="5"/>
  <c r="T51" i="5"/>
  <c r="S51" i="5"/>
  <c r="R51" i="5"/>
  <c r="Q51" i="5"/>
  <c r="P51" i="5"/>
  <c r="O51" i="5"/>
  <c r="N51" i="5"/>
  <c r="M51" i="5"/>
  <c r="L51" i="5"/>
  <c r="K51" i="5"/>
  <c r="J51" i="5"/>
  <c r="I51" i="5"/>
  <c r="H51" i="5"/>
  <c r="G51" i="5"/>
  <c r="F51" i="5"/>
  <c r="E51" i="5"/>
  <c r="D51" i="5"/>
  <c r="C51" i="5"/>
  <c r="B51" i="5"/>
  <c r="Z49" i="5"/>
  <c r="Y49" i="5"/>
  <c r="X49" i="5"/>
  <c r="W49" i="5"/>
  <c r="V49" i="5"/>
  <c r="U49" i="5"/>
  <c r="T49" i="5"/>
  <c r="S49" i="5"/>
  <c r="R49" i="5"/>
  <c r="Q49" i="5"/>
  <c r="P49" i="5"/>
  <c r="O49" i="5"/>
  <c r="N49" i="5"/>
  <c r="M49" i="5"/>
  <c r="L49" i="5"/>
  <c r="K49" i="5"/>
  <c r="J49" i="5"/>
  <c r="I49" i="5"/>
  <c r="H49" i="5"/>
  <c r="G49" i="5"/>
  <c r="F49" i="5"/>
  <c r="E49" i="5"/>
  <c r="D49" i="5"/>
  <c r="C49" i="5"/>
  <c r="B49" i="5"/>
  <c r="AA49" i="5" s="1"/>
  <c r="AA48" i="5"/>
  <c r="AA47" i="5"/>
  <c r="AA46" i="5"/>
  <c r="AA45" i="5"/>
  <c r="AA44" i="5"/>
  <c r="AA43" i="5"/>
  <c r="Z40" i="5"/>
  <c r="Y40" i="5"/>
  <c r="X40" i="5"/>
  <c r="W40" i="5"/>
  <c r="V40" i="5"/>
  <c r="U40" i="5"/>
  <c r="T40" i="5"/>
  <c r="S40" i="5"/>
  <c r="R40" i="5"/>
  <c r="Q40" i="5"/>
  <c r="P40" i="5"/>
  <c r="O40" i="5"/>
  <c r="N40" i="5"/>
  <c r="M40" i="5"/>
  <c r="L40" i="5"/>
  <c r="K40" i="5"/>
  <c r="J40" i="5"/>
  <c r="I40" i="5"/>
  <c r="H40" i="5"/>
  <c r="G40" i="5"/>
  <c r="F40" i="5"/>
  <c r="E40" i="5"/>
  <c r="D40" i="5"/>
  <c r="C40" i="5"/>
  <c r="B40" i="5"/>
  <c r="AA40" i="5" s="1"/>
  <c r="AA39" i="5"/>
  <c r="AA38" i="5"/>
  <c r="AA37" i="5"/>
  <c r="AA36" i="5"/>
  <c r="AA35" i="5"/>
  <c r="Z32" i="5"/>
  <c r="Y32" i="5"/>
  <c r="X32" i="5"/>
  <c r="W32" i="5"/>
  <c r="V32" i="5"/>
  <c r="U32" i="5"/>
  <c r="T32" i="5"/>
  <c r="S32" i="5"/>
  <c r="R32" i="5"/>
  <c r="Q32" i="5"/>
  <c r="P32" i="5"/>
  <c r="O32" i="5"/>
  <c r="N32" i="5"/>
  <c r="M32" i="5"/>
  <c r="L32" i="5"/>
  <c r="K32" i="5"/>
  <c r="J32" i="5"/>
  <c r="I32" i="5"/>
  <c r="H32" i="5"/>
  <c r="G32" i="5"/>
  <c r="F32" i="5"/>
  <c r="E32" i="5"/>
  <c r="D32" i="5"/>
  <c r="C32" i="5"/>
  <c r="B32" i="5"/>
  <c r="AA31" i="5"/>
  <c r="AA30" i="5"/>
  <c r="AA29" i="5"/>
  <c r="AA32" i="5" s="1"/>
  <c r="Z26" i="5"/>
  <c r="Y26" i="5"/>
  <c r="Y52" i="5" s="1"/>
  <c r="X26" i="5"/>
  <c r="X52" i="5" s="1"/>
  <c r="W26" i="5"/>
  <c r="W52" i="5" s="1"/>
  <c r="V26" i="5"/>
  <c r="V52" i="5" s="1"/>
  <c r="U26" i="5"/>
  <c r="U52" i="5" s="1"/>
  <c r="T26" i="5"/>
  <c r="T52" i="5" s="1"/>
  <c r="S26" i="5"/>
  <c r="S52" i="5" s="1"/>
  <c r="R26" i="5"/>
  <c r="R52" i="5" s="1"/>
  <c r="Q26" i="5"/>
  <c r="Q52" i="5" s="1"/>
  <c r="P26" i="5"/>
  <c r="P52" i="5" s="1"/>
  <c r="O26" i="5"/>
  <c r="O52" i="5" s="1"/>
  <c r="N26" i="5"/>
  <c r="N52" i="5" s="1"/>
  <c r="M26" i="5"/>
  <c r="M52" i="5" s="1"/>
  <c r="L26" i="5"/>
  <c r="L52" i="5" s="1"/>
  <c r="K26" i="5"/>
  <c r="K52" i="5" s="1"/>
  <c r="J26" i="5"/>
  <c r="J52" i="5" s="1"/>
  <c r="I26" i="5"/>
  <c r="I52" i="5" s="1"/>
  <c r="H26" i="5"/>
  <c r="H52" i="5" s="1"/>
  <c r="G26" i="5"/>
  <c r="G52" i="5" s="1"/>
  <c r="F26" i="5"/>
  <c r="F52" i="5" s="1"/>
  <c r="E26" i="5"/>
  <c r="E52" i="5" s="1"/>
  <c r="D26" i="5"/>
  <c r="D52" i="5" s="1"/>
  <c r="C26" i="5"/>
  <c r="C52" i="5" s="1"/>
  <c r="B26" i="5"/>
  <c r="B52" i="5" s="1"/>
  <c r="AA25" i="5"/>
  <c r="AA24" i="5"/>
  <c r="AA23" i="5"/>
  <c r="AA22" i="5"/>
  <c r="AA21" i="5"/>
  <c r="AA20" i="5"/>
  <c r="AA19" i="5"/>
  <c r="AA26" i="5" s="1"/>
  <c r="Z16" i="5"/>
  <c r="Y16" i="5"/>
  <c r="X16" i="5"/>
  <c r="W16" i="5"/>
  <c r="V16" i="5"/>
  <c r="U16" i="5"/>
  <c r="T16" i="5"/>
  <c r="S16" i="5"/>
  <c r="R16" i="5"/>
  <c r="Q16" i="5"/>
  <c r="P16" i="5"/>
  <c r="O16" i="5"/>
  <c r="N16" i="5"/>
  <c r="M16" i="5"/>
  <c r="L16" i="5"/>
  <c r="K16" i="5"/>
  <c r="J16" i="5"/>
  <c r="I16" i="5"/>
  <c r="H16" i="5"/>
  <c r="G16" i="5"/>
  <c r="F16" i="5"/>
  <c r="E16" i="5"/>
  <c r="D16" i="5"/>
  <c r="C16" i="5"/>
  <c r="B16" i="5"/>
  <c r="AA15" i="5"/>
  <c r="AA14" i="5"/>
  <c r="AA13" i="5"/>
  <c r="AA12" i="5"/>
  <c r="AA11" i="5"/>
  <c r="AA10" i="5"/>
  <c r="AA16" i="5" s="1"/>
  <c r="AA7" i="5"/>
  <c r="AA4" i="5"/>
  <c r="Z52" i="4"/>
  <c r="Z51" i="4"/>
  <c r="Y51" i="4"/>
  <c r="X51" i="4"/>
  <c r="W51" i="4"/>
  <c r="V51" i="4"/>
  <c r="U51" i="4"/>
  <c r="T51" i="4"/>
  <c r="S51" i="4"/>
  <c r="R51" i="4"/>
  <c r="Q51" i="4"/>
  <c r="P51" i="4"/>
  <c r="O51" i="4"/>
  <c r="N51" i="4"/>
  <c r="M51" i="4"/>
  <c r="L51" i="4"/>
  <c r="K51" i="4"/>
  <c r="J51" i="4"/>
  <c r="I51" i="4"/>
  <c r="H51" i="4"/>
  <c r="G51" i="4"/>
  <c r="F51" i="4"/>
  <c r="E51" i="4"/>
  <c r="D51" i="4"/>
  <c r="C51" i="4"/>
  <c r="B51" i="4"/>
  <c r="Z49" i="4"/>
  <c r="Y49" i="4"/>
  <c r="X49" i="4"/>
  <c r="W49" i="4"/>
  <c r="V49" i="4"/>
  <c r="U49" i="4"/>
  <c r="T49" i="4"/>
  <c r="S49" i="4"/>
  <c r="R49" i="4"/>
  <c r="Q49" i="4"/>
  <c r="P49" i="4"/>
  <c r="O49" i="4"/>
  <c r="N49" i="4"/>
  <c r="M49" i="4"/>
  <c r="L49" i="4"/>
  <c r="K49" i="4"/>
  <c r="J49" i="4"/>
  <c r="I49" i="4"/>
  <c r="H49" i="4"/>
  <c r="G49" i="4"/>
  <c r="F49" i="4"/>
  <c r="E49" i="4"/>
  <c r="D49" i="4"/>
  <c r="C49" i="4"/>
  <c r="B49" i="4"/>
  <c r="AA49" i="4" s="1"/>
  <c r="AA48" i="4"/>
  <c r="AA47" i="4"/>
  <c r="AA46" i="4"/>
  <c r="AA45" i="4"/>
  <c r="AA44" i="4"/>
  <c r="AA43" i="4"/>
  <c r="Z40" i="4"/>
  <c r="Y40" i="4"/>
  <c r="X40" i="4"/>
  <c r="W40" i="4"/>
  <c r="V40" i="4"/>
  <c r="U40" i="4"/>
  <c r="T40" i="4"/>
  <c r="S40" i="4"/>
  <c r="R40" i="4"/>
  <c r="Q40" i="4"/>
  <c r="P40" i="4"/>
  <c r="O40" i="4"/>
  <c r="N40" i="4"/>
  <c r="M40" i="4"/>
  <c r="L40" i="4"/>
  <c r="K40" i="4"/>
  <c r="J40" i="4"/>
  <c r="I40" i="4"/>
  <c r="H40" i="4"/>
  <c r="G40" i="4"/>
  <c r="F40" i="4"/>
  <c r="E40" i="4"/>
  <c r="D40" i="4"/>
  <c r="C40" i="4"/>
  <c r="B40" i="4"/>
  <c r="AA40" i="4" s="1"/>
  <c r="AA39" i="4"/>
  <c r="AA38" i="4"/>
  <c r="AA37" i="4"/>
  <c r="AA36" i="4"/>
  <c r="AA35" i="4"/>
  <c r="Z32" i="4"/>
  <c r="Y32" i="4"/>
  <c r="X32" i="4"/>
  <c r="W32" i="4"/>
  <c r="V32" i="4"/>
  <c r="U32" i="4"/>
  <c r="T32" i="4"/>
  <c r="S32" i="4"/>
  <c r="R32" i="4"/>
  <c r="Q32" i="4"/>
  <c r="P32" i="4"/>
  <c r="O32" i="4"/>
  <c r="N32" i="4"/>
  <c r="M32" i="4"/>
  <c r="L32" i="4"/>
  <c r="K32" i="4"/>
  <c r="J32" i="4"/>
  <c r="I32" i="4"/>
  <c r="H32" i="4"/>
  <c r="G32" i="4"/>
  <c r="F32" i="4"/>
  <c r="E32" i="4"/>
  <c r="D32" i="4"/>
  <c r="C32" i="4"/>
  <c r="B32" i="4"/>
  <c r="AA31" i="4"/>
  <c r="AA30" i="4"/>
  <c r="AA29" i="4"/>
  <c r="AA32" i="4" s="1"/>
  <c r="Z26" i="4"/>
  <c r="Y26" i="4"/>
  <c r="X26" i="4"/>
  <c r="W26" i="4"/>
  <c r="V26" i="4"/>
  <c r="U26" i="4"/>
  <c r="T26" i="4"/>
  <c r="S26" i="4"/>
  <c r="R26" i="4"/>
  <c r="Q26" i="4"/>
  <c r="P26" i="4"/>
  <c r="O26" i="4"/>
  <c r="N26" i="4"/>
  <c r="M26" i="4"/>
  <c r="L26" i="4"/>
  <c r="K26" i="4"/>
  <c r="J26" i="4"/>
  <c r="I26" i="4"/>
  <c r="H26" i="4"/>
  <c r="G26" i="4"/>
  <c r="F26" i="4"/>
  <c r="E26" i="4"/>
  <c r="D26" i="4"/>
  <c r="C26" i="4"/>
  <c r="B26" i="4"/>
  <c r="AA25" i="4"/>
  <c r="AA24" i="4"/>
  <c r="AA23" i="4"/>
  <c r="AA22" i="4"/>
  <c r="AA21" i="4"/>
  <c r="AA20" i="4"/>
  <c r="AA19" i="4"/>
  <c r="AA26" i="4" s="1"/>
  <c r="Z16" i="4"/>
  <c r="Y16" i="4"/>
  <c r="Y52" i="4" s="1"/>
  <c r="X16" i="4"/>
  <c r="X52" i="4" s="1"/>
  <c r="W16" i="4"/>
  <c r="W52" i="4" s="1"/>
  <c r="V16" i="4"/>
  <c r="V52" i="4" s="1"/>
  <c r="U16" i="4"/>
  <c r="U52" i="4" s="1"/>
  <c r="T16" i="4"/>
  <c r="T52" i="4" s="1"/>
  <c r="S16" i="4"/>
  <c r="S52" i="4" s="1"/>
  <c r="R16" i="4"/>
  <c r="R52" i="4" s="1"/>
  <c r="Q16" i="4"/>
  <c r="Q52" i="4" s="1"/>
  <c r="P16" i="4"/>
  <c r="P52" i="4" s="1"/>
  <c r="O16" i="4"/>
  <c r="O52" i="4" s="1"/>
  <c r="N16" i="4"/>
  <c r="N52" i="4" s="1"/>
  <c r="M16" i="4"/>
  <c r="M52" i="4" s="1"/>
  <c r="L16" i="4"/>
  <c r="L52" i="4" s="1"/>
  <c r="K16" i="4"/>
  <c r="K52" i="4" s="1"/>
  <c r="J16" i="4"/>
  <c r="J52" i="4" s="1"/>
  <c r="I16" i="4"/>
  <c r="I52" i="4" s="1"/>
  <c r="H16" i="4"/>
  <c r="H52" i="4" s="1"/>
  <c r="G16" i="4"/>
  <c r="G52" i="4" s="1"/>
  <c r="F16" i="4"/>
  <c r="F52" i="4" s="1"/>
  <c r="E16" i="4"/>
  <c r="E52" i="4" s="1"/>
  <c r="D16" i="4"/>
  <c r="D52" i="4" s="1"/>
  <c r="C16" i="4"/>
  <c r="C52" i="4" s="1"/>
  <c r="B16" i="4"/>
  <c r="B52" i="4" s="1"/>
  <c r="AA15" i="4"/>
  <c r="AA14" i="4"/>
  <c r="AA13" i="4"/>
  <c r="AA12" i="4"/>
  <c r="AA11" i="4"/>
  <c r="AA10" i="4"/>
  <c r="AA16" i="4" s="1"/>
  <c r="AA7" i="4"/>
  <c r="AA4" i="4"/>
  <c r="AA52" i="5" l="1"/>
  <c r="AA52" i="4"/>
</calcChain>
</file>

<file path=xl/sharedStrings.xml><?xml version="1.0" encoding="utf-8"?>
<sst xmlns="http://schemas.openxmlformats.org/spreadsheetml/2006/main" count="119" uniqueCount="54">
  <si>
    <t>Publication on: 27/06/2025 14:07:03</t>
  </si>
  <si>
    <t>TOTAL</t>
  </si>
  <si>
    <t>Total SELL Trades</t>
  </si>
  <si>
    <t>Greece Mainland</t>
  </si>
  <si>
    <t>Market Clearing Price</t>
  </si>
  <si>
    <t>PRODUCTION TECHNOLOGY / MTU</t>
  </si>
  <si>
    <t>LIGNITE</t>
  </si>
  <si>
    <t>CRETE CONVENTIONAL</t>
  </si>
  <si>
    <t>GAS</t>
  </si>
  <si>
    <t>HYDRO</t>
  </si>
  <si>
    <t>RENEWABLES</t>
  </si>
  <si>
    <t>CRETE RENEWABLES</t>
  </si>
  <si>
    <t>PRODUCTION</t>
  </si>
  <si>
    <t>DEMAND / MTU</t>
  </si>
  <si>
    <t>HV LOAD</t>
  </si>
  <si>
    <t>MV LOAD</t>
  </si>
  <si>
    <t>LV LOAD</t>
  </si>
  <si>
    <t>PUMP</t>
  </si>
  <si>
    <t>SYSTEM LOSSES</t>
  </si>
  <si>
    <t>CRETE LOAD</t>
  </si>
  <si>
    <t>D/R LOAD</t>
  </si>
  <si>
    <t>DEMAND</t>
  </si>
  <si>
    <t>SELL TRADES Price Type /  MTU</t>
  </si>
  <si>
    <t>Priority Price-Taking</t>
  </si>
  <si>
    <t>Hybrid</t>
  </si>
  <si>
    <t>Block</t>
  </si>
  <si>
    <t>SELL</t>
  </si>
  <si>
    <t>BORDER IMPORTS</t>
  </si>
  <si>
    <t>AL-GR</t>
  </si>
  <si>
    <t>MK-GR</t>
  </si>
  <si>
    <t>BG-GR</t>
  </si>
  <si>
    <t>TR-GR</t>
  </si>
  <si>
    <t>IT-GR</t>
  </si>
  <si>
    <t xml:space="preserve"> IMPORTS</t>
  </si>
  <si>
    <t>BORDER IMPORTS (IMPLICIT)</t>
  </si>
  <si>
    <t>CR-GR</t>
  </si>
  <si>
    <t xml:space="preserve"> IMPORTS (IMPLICIT)</t>
  </si>
  <si>
    <t>Total BUY Trades</t>
  </si>
  <si>
    <t>BUY TRADES Price Type /  MTU</t>
  </si>
  <si>
    <t>BUY</t>
  </si>
  <si>
    <t>BORDER EXPORTS</t>
  </si>
  <si>
    <t>GR-AL</t>
  </si>
  <si>
    <t>GR-MK</t>
  </si>
  <si>
    <t>GR-BG</t>
  </si>
  <si>
    <t>GR-TR</t>
  </si>
  <si>
    <t>GR-IT</t>
  </si>
  <si>
    <t>EXPORTS</t>
  </si>
  <si>
    <t>BORDER EXPORTS (IMPLICIT)</t>
  </si>
  <si>
    <t>GR-CR</t>
  </si>
  <si>
    <t>EXPORTS (IMPLICIT)</t>
  </si>
  <si>
    <t>BIDDING ZONE NET POSITION</t>
  </si>
  <si>
    <t>IMPORTS (IMPLICIT)</t>
  </si>
  <si>
    <t>Day-Ahead Market</t>
  </si>
  <si>
    <t>Day-Ahead Market Coupling Results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</si>
</sst>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4">
    <numFmt numFmtId="164" formatCode="[$-409]dddd\,\ dd\ mmmm\,\ yyyy"/>
    <numFmt numFmtId="165" formatCode="00"/>
    <numFmt numFmtId="166" formatCode="#,##0.000"/>
    <numFmt numFmtId="167" formatCode="0.000"/>
  </numFmts>
  <fonts count="14" x14ac:knownFonts="1">
    <font>
      <sz val="11"/>
      <color theme="1"/>
      <name val="Calibri"/>
      <family val="2"/>
      <charset val="161"/>
      <scheme val="minor"/>
    </font>
    <font>
      <sz val="11"/>
      <color theme="1"/>
      <name val="Calibri"/>
      <family val="2"/>
      <charset val="161"/>
      <scheme val="minor"/>
    </font>
    <font>
      <b/>
      <sz val="16"/>
      <name val="Arial"/>
      <family val="2"/>
      <charset val="161"/>
    </font>
    <font>
      <b/>
      <sz val="14"/>
      <name val="Arial"/>
      <family val="2"/>
      <charset val="161"/>
    </font>
    <font>
      <sz val="12"/>
      <name val="Arial"/>
      <family val="2"/>
      <charset val="161"/>
    </font>
    <font>
      <sz val="11"/>
      <color theme="1"/>
      <name val="Arial"/>
      <family val="2"/>
      <charset val="161"/>
    </font>
    <font>
      <b/>
      <sz val="14"/>
      <color theme="0"/>
      <name val="Arial"/>
      <family val="2"/>
      <charset val="161"/>
    </font>
    <font>
      <b/>
      <sz val="12"/>
      <color theme="0"/>
      <name val="Arial"/>
      <family val="2"/>
      <charset val="161"/>
    </font>
    <font>
      <b/>
      <sz val="11"/>
      <color theme="0"/>
      <name val="Arial"/>
      <family val="2"/>
      <charset val="161"/>
    </font>
    <font>
      <b/>
      <sz val="11"/>
      <name val="Arial"/>
      <family val="2"/>
      <charset val="161"/>
    </font>
    <font>
      <b/>
      <sz val="11"/>
      <color theme="1"/>
      <name val="Arial"/>
      <family val="2"/>
      <charset val="161"/>
    </font>
    <font>
      <b/>
      <sz val="12"/>
      <name val="Arial"/>
      <family val="2"/>
      <charset val="161"/>
    </font>
    <font>
      <b/>
      <sz val="12"/>
      <color theme="1"/>
      <name val="Arial"/>
      <family val="2"/>
      <charset val="161"/>
    </font>
    <font>
      <b/>
      <sz val="10"/>
      <color theme="1"/>
      <name val="Arial"/>
      <family val="2"/>
      <charset val="161"/>
    </font>
  </fonts>
  <fills count="7">
    <fill>
      <patternFill patternType="none"/>
    </fill>
    <fill>
      <patternFill patternType="gray125"/>
    </fill>
    <fill>
      <patternFill patternType="solid">
        <fgColor rgb="FF00206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rgb="FF003366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22"/>
      </patternFill>
    </fill>
  </fills>
  <borders count="43">
    <border>
      <left/>
      <right/>
      <top/>
      <bottom/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auto="1"/>
      </left>
      <right/>
      <top style="medium">
        <color auto="1"/>
      </top>
      <bottom/>
      <diagonal/>
    </border>
    <border>
      <left/>
      <right/>
      <top style="medium">
        <color auto="1"/>
      </top>
      <bottom/>
      <diagonal/>
    </border>
    <border>
      <left/>
      <right style="medium">
        <color auto="1"/>
      </right>
      <top style="medium">
        <color auto="1"/>
      </top>
      <bottom/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2">
    <xf numFmtId="0" fontId="0" fillId="0" borderId="0"/>
    <xf numFmtId="0" fontId="1" fillId="0" borderId="0"/>
  </cellStyleXfs>
  <cellXfs count="140">
    <xf numFmtId="0" fontId="0" fillId="0" borderId="0" xfId="0"/>
    <xf numFmtId="0" fontId="2" fillId="0" borderId="0" xfId="1" applyFont="1" applyAlignment="1">
      <alignment horizontal="left" vertical="center" indent="1"/>
    </xf>
    <xf numFmtId="0" fontId="3" fillId="0" borderId="0" xfId="1" applyFont="1" applyAlignment="1">
      <alignment vertical="center"/>
    </xf>
    <xf numFmtId="0" fontId="4" fillId="0" borderId="0" xfId="1" applyFont="1" applyAlignment="1">
      <alignment vertical="center"/>
    </xf>
    <xf numFmtId="0" fontId="3" fillId="0" borderId="1" xfId="1" applyFont="1" applyBorder="1" applyAlignment="1">
      <alignment horizontal="right" vertical="center" indent="1" shrinkToFit="1"/>
    </xf>
    <xf numFmtId="0" fontId="5" fillId="0" borderId="0" xfId="1" applyFont="1"/>
    <xf numFmtId="164" fontId="6" fillId="2" borderId="2" xfId="1" applyNumberFormat="1" applyFont="1" applyFill="1" applyBorder="1" applyAlignment="1" applyProtection="1">
      <alignment horizontal="left" vertical="center" indent="1" shrinkToFit="1"/>
      <protection locked="0"/>
    </xf>
    <xf numFmtId="165" fontId="7" fillId="2" borderId="3" xfId="1" applyNumberFormat="1" applyFont="1" applyFill="1" applyBorder="1" applyAlignment="1" applyProtection="1">
      <alignment horizontal="center" vertical="center"/>
      <protection hidden="1"/>
    </xf>
    <xf numFmtId="165" fontId="7" fillId="2" borderId="4" xfId="1" applyNumberFormat="1" applyFont="1" applyFill="1" applyBorder="1" applyAlignment="1" applyProtection="1">
      <alignment horizontal="center" vertical="center"/>
      <protection hidden="1"/>
    </xf>
    <xf numFmtId="165" fontId="7" fillId="2" borderId="5" xfId="1" applyNumberFormat="1" applyFont="1" applyFill="1" applyBorder="1" applyAlignment="1" applyProtection="1">
      <alignment horizontal="center" vertical="center"/>
      <protection hidden="1"/>
    </xf>
    <xf numFmtId="165" fontId="7" fillId="2" borderId="6" xfId="1" applyNumberFormat="1" applyFont="1" applyFill="1" applyBorder="1" applyAlignment="1" applyProtection="1">
      <alignment horizontal="center" vertical="center"/>
      <protection hidden="1"/>
    </xf>
    <xf numFmtId="0" fontId="7" fillId="2" borderId="2" xfId="1" applyFont="1" applyFill="1" applyBorder="1" applyAlignment="1" applyProtection="1">
      <alignment horizontal="center" vertical="center"/>
      <protection hidden="1"/>
    </xf>
    <xf numFmtId="0" fontId="7" fillId="2" borderId="2" xfId="1" applyFont="1" applyFill="1" applyBorder="1" applyAlignment="1" applyProtection="1">
      <alignment horizontal="left" vertical="center" indent="1"/>
      <protection hidden="1"/>
    </xf>
    <xf numFmtId="166" fontId="8" fillId="0" borderId="7" xfId="1" applyNumberFormat="1" applyFont="1" applyBorder="1" applyAlignment="1" applyProtection="1">
      <alignment horizontal="center" vertical="center" shrinkToFit="1"/>
      <protection locked="0" hidden="1"/>
    </xf>
    <xf numFmtId="166" fontId="8" fillId="0" borderId="8" xfId="1" applyNumberFormat="1" applyFont="1" applyBorder="1" applyAlignment="1" applyProtection="1">
      <alignment horizontal="center" vertical="center" shrinkToFit="1"/>
      <protection locked="0" hidden="1"/>
    </xf>
    <xf numFmtId="166" fontId="8" fillId="0" borderId="9" xfId="1" applyNumberFormat="1" applyFont="1" applyBorder="1" applyAlignment="1" applyProtection="1">
      <alignment horizontal="center" vertical="center" shrinkToFit="1"/>
      <protection locked="0" hidden="1"/>
    </xf>
    <xf numFmtId="0" fontId="9" fillId="0" borderId="10" xfId="1" applyFont="1" applyBorder="1" applyAlignment="1" applyProtection="1">
      <alignment horizontal="left" vertical="center" indent="1"/>
      <protection hidden="1"/>
    </xf>
    <xf numFmtId="0" fontId="9" fillId="0" borderId="11" xfId="1" applyFont="1" applyBorder="1" applyAlignment="1" applyProtection="1">
      <alignment horizontal="right" vertical="center" shrinkToFit="1"/>
      <protection locked="0" hidden="1"/>
    </xf>
    <xf numFmtId="0" fontId="9" fillId="0" borderId="12" xfId="1" applyFont="1" applyBorder="1" applyAlignment="1" applyProtection="1">
      <alignment horizontal="right" vertical="center" shrinkToFit="1"/>
      <protection locked="0" hidden="1"/>
    </xf>
    <xf numFmtId="0" fontId="9" fillId="0" borderId="13" xfId="1" applyFont="1" applyBorder="1" applyAlignment="1" applyProtection="1">
      <alignment horizontal="right" vertical="center" shrinkToFit="1"/>
      <protection locked="0" hidden="1"/>
    </xf>
    <xf numFmtId="166" fontId="8" fillId="3" borderId="10" xfId="1" applyNumberFormat="1" applyFont="1" applyFill="1" applyBorder="1" applyAlignment="1" applyProtection="1">
      <alignment horizontal="right" vertical="center" shrinkToFit="1"/>
      <protection hidden="1"/>
    </xf>
    <xf numFmtId="0" fontId="9" fillId="0" borderId="14" xfId="1" applyFont="1" applyBorder="1" applyAlignment="1" applyProtection="1">
      <alignment horizontal="left" vertical="center" indent="1"/>
      <protection hidden="1"/>
    </xf>
    <xf numFmtId="0" fontId="9" fillId="0" borderId="15" xfId="1" applyFont="1" applyBorder="1" applyAlignment="1" applyProtection="1">
      <alignment horizontal="right" vertical="center" shrinkToFit="1"/>
      <protection locked="0" hidden="1"/>
    </xf>
    <xf numFmtId="0" fontId="9" fillId="0" borderId="16" xfId="1" applyFont="1" applyBorder="1" applyAlignment="1" applyProtection="1">
      <alignment horizontal="right" vertical="center" shrinkToFit="1"/>
      <protection locked="0" hidden="1"/>
    </xf>
    <xf numFmtId="0" fontId="9" fillId="0" borderId="17" xfId="1" applyFont="1" applyBorder="1" applyAlignment="1" applyProtection="1">
      <alignment horizontal="right" vertical="center" shrinkToFit="1"/>
      <protection locked="0" hidden="1"/>
    </xf>
    <xf numFmtId="0" fontId="9" fillId="0" borderId="18" xfId="1" applyFont="1" applyBorder="1" applyAlignment="1" applyProtection="1">
      <alignment horizontal="right" vertical="center" shrinkToFit="1"/>
      <protection hidden="1"/>
    </xf>
    <xf numFmtId="0" fontId="10" fillId="0" borderId="10" xfId="1" applyFont="1" applyBorder="1" applyAlignment="1" applyProtection="1">
      <alignment horizontal="left" vertical="center" indent="1" shrinkToFit="1"/>
      <protection hidden="1"/>
    </xf>
    <xf numFmtId="2" fontId="10" fillId="0" borderId="11" xfId="1" applyNumberFormat="1" applyFont="1" applyBorder="1" applyAlignment="1" applyProtection="1">
      <alignment horizontal="right" vertical="center" shrinkToFit="1"/>
      <protection locked="0" hidden="1"/>
    </xf>
    <xf numFmtId="2" fontId="10" fillId="0" borderId="12" xfId="1" applyNumberFormat="1" applyFont="1" applyBorder="1" applyAlignment="1" applyProtection="1">
      <alignment horizontal="right" vertical="center" shrinkToFit="1"/>
      <protection locked="0" hidden="1"/>
    </xf>
    <xf numFmtId="2" fontId="10" fillId="0" borderId="13" xfId="1" applyNumberFormat="1" applyFont="1" applyBorder="1" applyAlignment="1" applyProtection="1">
      <alignment horizontal="right" vertical="center" shrinkToFit="1"/>
      <protection locked="0" hidden="1"/>
    </xf>
    <xf numFmtId="4" fontId="8" fillId="3" borderId="10" xfId="1" applyNumberFormat="1" applyFont="1" applyFill="1" applyBorder="1" applyAlignment="1" applyProtection="1">
      <alignment horizontal="right" vertical="center" shrinkToFit="1"/>
      <protection hidden="1"/>
    </xf>
    <xf numFmtId="0" fontId="10" fillId="0" borderId="19" xfId="1" applyFont="1" applyBorder="1" applyAlignment="1" applyProtection="1">
      <alignment horizontal="left" vertical="center" indent="1" shrinkToFit="1"/>
      <protection hidden="1"/>
    </xf>
    <xf numFmtId="2" fontId="10" fillId="0" borderId="15" xfId="1" applyNumberFormat="1" applyFont="1" applyBorder="1" applyAlignment="1" applyProtection="1">
      <alignment horizontal="right" vertical="center" shrinkToFit="1"/>
      <protection locked="0" hidden="1"/>
    </xf>
    <xf numFmtId="2" fontId="10" fillId="0" borderId="16" xfId="1" applyNumberFormat="1" applyFont="1" applyBorder="1" applyAlignment="1" applyProtection="1">
      <alignment horizontal="right" vertical="center" shrinkToFit="1"/>
      <protection locked="0" hidden="1"/>
    </xf>
    <xf numFmtId="2" fontId="10" fillId="0" borderId="20" xfId="1" applyNumberFormat="1" applyFont="1" applyBorder="1" applyAlignment="1" applyProtection="1">
      <alignment horizontal="right" vertical="center" shrinkToFit="1"/>
      <protection locked="0" hidden="1"/>
    </xf>
    <xf numFmtId="0" fontId="10" fillId="0" borderId="21" xfId="1" applyFont="1" applyBorder="1" applyAlignment="1" applyProtection="1">
      <alignment horizontal="right" vertical="center" shrinkToFit="1"/>
      <protection hidden="1"/>
    </xf>
    <xf numFmtId="0" fontId="7" fillId="4" borderId="2" xfId="1" applyFont="1" applyFill="1" applyBorder="1" applyAlignment="1" applyProtection="1">
      <alignment horizontal="left" vertical="center"/>
      <protection hidden="1"/>
    </xf>
    <xf numFmtId="165" fontId="7" fillId="0" borderId="7" xfId="1" applyNumberFormat="1" applyFont="1" applyBorder="1" applyAlignment="1" applyProtection="1">
      <alignment horizontal="center" vertical="center"/>
      <protection hidden="1"/>
    </xf>
    <xf numFmtId="165" fontId="7" fillId="0" borderId="8" xfId="1" applyNumberFormat="1" applyFont="1" applyBorder="1" applyAlignment="1" applyProtection="1">
      <alignment horizontal="center" vertical="center"/>
      <protection hidden="1"/>
    </xf>
    <xf numFmtId="165" fontId="7" fillId="0" borderId="9" xfId="1" applyNumberFormat="1" applyFont="1" applyBorder="1" applyAlignment="1" applyProtection="1">
      <alignment horizontal="center" vertical="center"/>
      <protection hidden="1"/>
    </xf>
    <xf numFmtId="0" fontId="11" fillId="0" borderId="10" xfId="1" applyFont="1" applyBorder="1" applyAlignment="1" applyProtection="1">
      <alignment horizontal="left" vertical="center" indent="1" shrinkToFit="1"/>
      <protection hidden="1"/>
    </xf>
    <xf numFmtId="0" fontId="9" fillId="0" borderId="11" xfId="1" applyFont="1" applyBorder="1" applyAlignment="1" applyProtection="1">
      <alignment horizontal="right" vertical="center" shrinkToFit="1"/>
      <protection hidden="1"/>
    </xf>
    <xf numFmtId="0" fontId="9" fillId="0" borderId="12" xfId="1" applyFont="1" applyBorder="1" applyAlignment="1" applyProtection="1">
      <alignment horizontal="right" vertical="center" shrinkToFit="1"/>
      <protection hidden="1"/>
    </xf>
    <xf numFmtId="0" fontId="9" fillId="0" borderId="13" xfId="1" applyFont="1" applyBorder="1" applyAlignment="1" applyProtection="1">
      <alignment horizontal="right" vertical="center" shrinkToFit="1"/>
      <protection hidden="1"/>
    </xf>
    <xf numFmtId="166" fontId="9" fillId="0" borderId="10" xfId="1" applyNumberFormat="1" applyFont="1" applyBorder="1" applyAlignment="1" applyProtection="1">
      <alignment horizontal="right" vertical="center" shrinkToFit="1"/>
      <protection hidden="1"/>
    </xf>
    <xf numFmtId="0" fontId="11" fillId="0" borderId="22" xfId="1" applyFont="1" applyBorder="1" applyAlignment="1" applyProtection="1">
      <alignment horizontal="left" vertical="center" indent="1" shrinkToFit="1"/>
      <protection hidden="1"/>
    </xf>
    <xf numFmtId="0" fontId="9" fillId="0" borderId="23" xfId="1" applyFont="1" applyBorder="1" applyAlignment="1" applyProtection="1">
      <alignment horizontal="right" vertical="center" shrinkToFit="1"/>
      <protection hidden="1"/>
    </xf>
    <xf numFmtId="0" fontId="9" fillId="0" borderId="24" xfId="1" applyFont="1" applyBorder="1" applyAlignment="1" applyProtection="1">
      <alignment horizontal="right" vertical="center" shrinkToFit="1"/>
      <protection hidden="1"/>
    </xf>
    <xf numFmtId="0" fontId="9" fillId="0" borderId="25" xfId="1" applyFont="1" applyBorder="1" applyAlignment="1" applyProtection="1">
      <alignment horizontal="right" vertical="center" shrinkToFit="1"/>
      <protection hidden="1"/>
    </xf>
    <xf numFmtId="166" fontId="9" fillId="0" borderId="22" xfId="1" applyNumberFormat="1" applyFont="1" applyBorder="1" applyAlignment="1" applyProtection="1">
      <alignment horizontal="right" vertical="center" shrinkToFit="1"/>
      <protection hidden="1"/>
    </xf>
    <xf numFmtId="0" fontId="11" fillId="0" borderId="26" xfId="1" applyFont="1" applyBorder="1" applyAlignment="1" applyProtection="1">
      <alignment horizontal="left" vertical="center" indent="1" shrinkToFit="1"/>
      <protection hidden="1"/>
    </xf>
    <xf numFmtId="0" fontId="9" fillId="0" borderId="27" xfId="1" applyFont="1" applyBorder="1" applyAlignment="1" applyProtection="1">
      <alignment horizontal="right" vertical="center" shrinkToFit="1"/>
      <protection hidden="1"/>
    </xf>
    <xf numFmtId="0" fontId="9" fillId="0" borderId="28" xfId="1" applyFont="1" applyBorder="1" applyAlignment="1" applyProtection="1">
      <alignment horizontal="right" vertical="center" shrinkToFit="1"/>
      <protection hidden="1"/>
    </xf>
    <xf numFmtId="0" fontId="9" fillId="0" borderId="29" xfId="1" applyFont="1" applyBorder="1" applyAlignment="1" applyProtection="1">
      <alignment horizontal="right" vertical="center" shrinkToFit="1"/>
      <protection hidden="1"/>
    </xf>
    <xf numFmtId="166" fontId="9" fillId="0" borderId="26" xfId="1" applyNumberFormat="1" applyFont="1" applyBorder="1" applyAlignment="1" applyProtection="1">
      <alignment horizontal="right" vertical="center" shrinkToFit="1"/>
      <protection hidden="1"/>
    </xf>
    <xf numFmtId="0" fontId="11" fillId="0" borderId="19" xfId="1" applyFont="1" applyBorder="1" applyAlignment="1" applyProtection="1">
      <alignment horizontal="left" vertical="center" indent="1" shrinkToFit="1"/>
      <protection hidden="1"/>
    </xf>
    <xf numFmtId="0" fontId="9" fillId="0" borderId="30" xfId="1" applyFont="1" applyBorder="1" applyAlignment="1" applyProtection="1">
      <alignment horizontal="right" vertical="center" shrinkToFit="1"/>
      <protection hidden="1"/>
    </xf>
    <xf numFmtId="0" fontId="9" fillId="0" borderId="31" xfId="1" applyFont="1" applyBorder="1" applyAlignment="1" applyProtection="1">
      <alignment horizontal="right" vertical="center" shrinkToFit="1"/>
      <protection hidden="1"/>
    </xf>
    <xf numFmtId="0" fontId="9" fillId="0" borderId="20" xfId="1" applyFont="1" applyBorder="1" applyAlignment="1" applyProtection="1">
      <alignment horizontal="right" vertical="center" shrinkToFit="1"/>
      <protection hidden="1"/>
    </xf>
    <xf numFmtId="166" fontId="9" fillId="0" borderId="19" xfId="1" applyNumberFormat="1" applyFont="1" applyBorder="1" applyAlignment="1" applyProtection="1">
      <alignment horizontal="right" vertical="center" shrinkToFit="1"/>
      <protection hidden="1"/>
    </xf>
    <xf numFmtId="0" fontId="7" fillId="3" borderId="21" xfId="1" applyFont="1" applyFill="1" applyBorder="1" applyAlignment="1" applyProtection="1">
      <alignment horizontal="left" vertical="center" indent="1" shrinkToFit="1"/>
      <protection hidden="1"/>
    </xf>
    <xf numFmtId="167" fontId="8" fillId="3" borderId="15" xfId="1" applyNumberFormat="1" applyFont="1" applyFill="1" applyBorder="1" applyAlignment="1" applyProtection="1">
      <alignment horizontal="right" vertical="center" shrinkToFit="1"/>
      <protection hidden="1"/>
    </xf>
    <xf numFmtId="167" fontId="8" fillId="3" borderId="16" xfId="1" applyNumberFormat="1" applyFont="1" applyFill="1" applyBorder="1" applyAlignment="1" applyProtection="1">
      <alignment horizontal="right" vertical="center" shrinkToFit="1"/>
      <protection hidden="1"/>
    </xf>
    <xf numFmtId="167" fontId="8" fillId="3" borderId="17" xfId="1" applyNumberFormat="1" applyFont="1" applyFill="1" applyBorder="1" applyAlignment="1" applyProtection="1">
      <alignment horizontal="right" vertical="center" shrinkToFit="1"/>
      <protection hidden="1"/>
    </xf>
    <xf numFmtId="166" fontId="8" fillId="3" borderId="21" xfId="1" applyNumberFormat="1" applyFont="1" applyFill="1" applyBorder="1" applyAlignment="1" applyProtection="1">
      <alignment horizontal="right" vertical="center" shrinkToFit="1"/>
      <protection hidden="1"/>
    </xf>
    <xf numFmtId="0" fontId="12" fillId="0" borderId="32" xfId="1" applyFont="1" applyBorder="1" applyAlignment="1" applyProtection="1">
      <alignment horizontal="left" vertical="center" indent="1" shrinkToFit="1"/>
      <protection hidden="1"/>
    </xf>
    <xf numFmtId="166" fontId="13" fillId="0" borderId="7" xfId="1" applyNumberFormat="1" applyFont="1" applyBorder="1" applyAlignment="1" applyProtection="1">
      <alignment horizontal="center" vertical="center" shrinkToFit="1"/>
      <protection locked="0" hidden="1"/>
    </xf>
    <xf numFmtId="166" fontId="13" fillId="0" borderId="8" xfId="1" applyNumberFormat="1" applyFont="1" applyBorder="1" applyAlignment="1" applyProtection="1">
      <alignment horizontal="center" vertical="center" shrinkToFit="1"/>
      <protection locked="0" hidden="1"/>
    </xf>
    <xf numFmtId="166" fontId="13" fillId="0" borderId="9" xfId="1" applyNumberFormat="1" applyFont="1" applyBorder="1" applyAlignment="1" applyProtection="1">
      <alignment horizontal="center" vertical="center" shrinkToFit="1"/>
      <protection locked="0" hidden="1"/>
    </xf>
    <xf numFmtId="0" fontId="7" fillId="2" borderId="2" xfId="1" applyFont="1" applyFill="1" applyBorder="1" applyAlignment="1" applyProtection="1">
      <alignment horizontal="left" vertical="center"/>
      <protection hidden="1"/>
    </xf>
    <xf numFmtId="0" fontId="9" fillId="5" borderId="10" xfId="1" applyFont="1" applyFill="1" applyBorder="1" applyAlignment="1" applyProtection="1">
      <alignment horizontal="left" vertical="center" indent="1"/>
      <protection hidden="1"/>
    </xf>
    <xf numFmtId="0" fontId="9" fillId="0" borderId="11" xfId="1" applyFont="1" applyBorder="1" applyAlignment="1">
      <alignment horizontal="right" vertical="center"/>
    </xf>
    <xf numFmtId="0" fontId="9" fillId="0" borderId="12" xfId="1" applyFont="1" applyBorder="1" applyAlignment="1">
      <alignment horizontal="right" vertical="center"/>
    </xf>
    <xf numFmtId="0" fontId="9" fillId="0" borderId="13" xfId="1" applyFont="1" applyBorder="1" applyAlignment="1">
      <alignment horizontal="right" vertical="center"/>
    </xf>
    <xf numFmtId="166" fontId="9" fillId="5" borderId="10" xfId="1" applyNumberFormat="1" applyFont="1" applyFill="1" applyBorder="1" applyAlignment="1">
      <alignment horizontal="right" vertical="center"/>
    </xf>
    <xf numFmtId="0" fontId="9" fillId="6" borderId="22" xfId="1" applyFont="1" applyFill="1" applyBorder="1" applyAlignment="1" applyProtection="1">
      <alignment horizontal="left" vertical="center" indent="1"/>
      <protection hidden="1"/>
    </xf>
    <xf numFmtId="0" fontId="9" fillId="0" borderId="27" xfId="1" applyFont="1" applyBorder="1" applyAlignment="1">
      <alignment horizontal="right" vertical="center"/>
    </xf>
    <xf numFmtId="0" fontId="9" fillId="0" borderId="28" xfId="1" applyFont="1" applyBorder="1" applyAlignment="1">
      <alignment horizontal="right" vertical="center"/>
    </xf>
    <xf numFmtId="0" fontId="9" fillId="0" borderId="29" xfId="1" applyFont="1" applyBorder="1" applyAlignment="1">
      <alignment horizontal="right" vertical="center"/>
    </xf>
    <xf numFmtId="166" fontId="9" fillId="5" borderId="26" xfId="1" applyNumberFormat="1" applyFont="1" applyFill="1" applyBorder="1" applyAlignment="1">
      <alignment horizontal="right" vertical="center"/>
    </xf>
    <xf numFmtId="0" fontId="9" fillId="0" borderId="30" xfId="1" applyFont="1" applyBorder="1" applyAlignment="1">
      <alignment horizontal="right" vertical="center"/>
    </xf>
    <xf numFmtId="0" fontId="9" fillId="0" borderId="31" xfId="1" applyFont="1" applyBorder="1" applyAlignment="1">
      <alignment horizontal="right" vertical="center"/>
    </xf>
    <xf numFmtId="0" fontId="9" fillId="6" borderId="14" xfId="1" applyFont="1" applyFill="1" applyBorder="1" applyAlignment="1" applyProtection="1">
      <alignment horizontal="left" vertical="center" indent="1"/>
      <protection hidden="1"/>
    </xf>
    <xf numFmtId="0" fontId="9" fillId="0" borderId="20" xfId="1" applyFont="1" applyBorder="1" applyAlignment="1">
      <alignment horizontal="right" vertical="center"/>
    </xf>
    <xf numFmtId="166" fontId="9" fillId="5" borderId="19" xfId="1" applyNumberFormat="1" applyFont="1" applyFill="1" applyBorder="1" applyAlignment="1">
      <alignment horizontal="right" vertical="center"/>
    </xf>
    <xf numFmtId="0" fontId="9" fillId="0" borderId="26" xfId="1" applyFont="1" applyBorder="1" applyAlignment="1" applyProtection="1">
      <alignment horizontal="left" vertical="center" indent="1"/>
      <protection hidden="1"/>
    </xf>
    <xf numFmtId="0" fontId="7" fillId="3" borderId="18" xfId="1" applyFont="1" applyFill="1" applyBorder="1" applyAlignment="1" applyProtection="1">
      <alignment horizontal="left" vertical="center" indent="1" shrinkToFit="1"/>
      <protection hidden="1"/>
    </xf>
    <xf numFmtId="167" fontId="8" fillId="3" borderId="33" xfId="1" applyNumberFormat="1" applyFont="1" applyFill="1" applyBorder="1" applyAlignment="1" applyProtection="1">
      <alignment horizontal="right" vertical="center" shrinkToFit="1"/>
      <protection hidden="1"/>
    </xf>
    <xf numFmtId="167" fontId="8" fillId="3" borderId="34" xfId="1" applyNumberFormat="1" applyFont="1" applyFill="1" applyBorder="1" applyAlignment="1" applyProtection="1">
      <alignment horizontal="right" vertical="center" shrinkToFit="1"/>
      <protection hidden="1"/>
    </xf>
    <xf numFmtId="167" fontId="8" fillId="3" borderId="35" xfId="1" applyNumberFormat="1" applyFont="1" applyFill="1" applyBorder="1" applyAlignment="1" applyProtection="1">
      <alignment horizontal="right" vertical="center" shrinkToFit="1"/>
      <protection hidden="1"/>
    </xf>
    <xf numFmtId="166" fontId="8" fillId="3" borderId="18" xfId="1" applyNumberFormat="1" applyFont="1" applyFill="1" applyBorder="1" applyAlignment="1" applyProtection="1">
      <alignment horizontal="right" vertical="center" shrinkToFit="1"/>
      <protection hidden="1"/>
    </xf>
    <xf numFmtId="165" fontId="7" fillId="0" borderId="36" xfId="1" applyNumberFormat="1" applyFont="1" applyBorder="1" applyAlignment="1" applyProtection="1">
      <alignment horizontal="center" vertical="center"/>
      <protection hidden="1"/>
    </xf>
    <xf numFmtId="165" fontId="7" fillId="0" borderId="37" xfId="1" applyNumberFormat="1" applyFont="1" applyBorder="1" applyAlignment="1" applyProtection="1">
      <alignment horizontal="center" vertical="center"/>
      <protection hidden="1"/>
    </xf>
    <xf numFmtId="165" fontId="7" fillId="0" borderId="38" xfId="1" applyNumberFormat="1" applyFont="1" applyBorder="1" applyAlignment="1" applyProtection="1">
      <alignment horizontal="center" vertical="center"/>
      <protection hidden="1"/>
    </xf>
    <xf numFmtId="0" fontId="9" fillId="5" borderId="11" xfId="1" applyFont="1" applyFill="1" applyBorder="1" applyAlignment="1">
      <alignment horizontal="right" vertical="center"/>
    </xf>
    <xf numFmtId="0" fontId="9" fillId="5" borderId="39" xfId="1" applyFont="1" applyFill="1" applyBorder="1" applyAlignment="1">
      <alignment horizontal="right" vertical="center"/>
    </xf>
    <xf numFmtId="0" fontId="9" fillId="5" borderId="13" xfId="1" applyFont="1" applyFill="1" applyBorder="1" applyAlignment="1">
      <alignment horizontal="right" vertical="center"/>
    </xf>
    <xf numFmtId="0" fontId="9" fillId="5" borderId="26" xfId="1" applyFont="1" applyFill="1" applyBorder="1" applyAlignment="1" applyProtection="1">
      <alignment horizontal="left" vertical="center" indent="1"/>
      <protection hidden="1"/>
    </xf>
    <xf numFmtId="0" fontId="9" fillId="5" borderId="27" xfId="1" applyFont="1" applyFill="1" applyBorder="1" applyAlignment="1">
      <alignment horizontal="right" vertical="center"/>
    </xf>
    <xf numFmtId="0" fontId="9" fillId="5" borderId="28" xfId="1" applyFont="1" applyFill="1" applyBorder="1" applyAlignment="1">
      <alignment horizontal="right" vertical="center"/>
    </xf>
    <xf numFmtId="0" fontId="9" fillId="5" borderId="29" xfId="1" applyFont="1" applyFill="1" applyBorder="1" applyAlignment="1">
      <alignment horizontal="right" vertical="center"/>
    </xf>
    <xf numFmtId="0" fontId="7" fillId="0" borderId="0" xfId="1" applyFont="1" applyAlignment="1" applyProtection="1">
      <alignment horizontal="left" vertical="center" indent="1" shrinkToFit="1"/>
      <protection hidden="1"/>
    </xf>
    <xf numFmtId="167" fontId="8" fillId="0" borderId="0" xfId="1" applyNumberFormat="1" applyFont="1" applyAlignment="1" applyProtection="1">
      <alignment horizontal="right" vertical="center" shrinkToFit="1"/>
      <protection hidden="1"/>
    </xf>
    <xf numFmtId="166" fontId="8" fillId="0" borderId="0" xfId="1" applyNumberFormat="1" applyFont="1" applyAlignment="1" applyProtection="1">
      <alignment horizontal="right" vertical="center" shrinkToFit="1"/>
      <protection hidden="1"/>
    </xf>
    <xf numFmtId="166" fontId="8" fillId="3" borderId="2" xfId="1" applyNumberFormat="1" applyFont="1" applyFill="1" applyBorder="1" applyAlignment="1" applyProtection="1">
      <alignment horizontal="right" vertical="center" shrinkToFit="1"/>
      <protection hidden="1"/>
    </xf>
    <xf numFmtId="165" fontId="7" fillId="4" borderId="3" xfId="1" applyNumberFormat="1" applyFont="1" applyFill="1" applyBorder="1" applyAlignment="1" applyProtection="1">
      <alignment horizontal="center" vertical="center"/>
      <protection hidden="1"/>
    </xf>
    <xf numFmtId="165" fontId="7" fillId="4" borderId="4" xfId="1" applyNumberFormat="1" applyFont="1" applyFill="1" applyBorder="1" applyAlignment="1" applyProtection="1">
      <alignment horizontal="center" vertical="center"/>
      <protection hidden="1"/>
    </xf>
    <xf numFmtId="165" fontId="7" fillId="4" borderId="5" xfId="1" applyNumberFormat="1" applyFont="1" applyFill="1" applyBorder="1" applyAlignment="1" applyProtection="1">
      <alignment horizontal="center" vertical="center"/>
      <protection hidden="1"/>
    </xf>
    <xf numFmtId="165" fontId="7" fillId="4" borderId="6" xfId="1" applyNumberFormat="1" applyFont="1" applyFill="1" applyBorder="1" applyAlignment="1" applyProtection="1">
      <alignment horizontal="center" vertical="center"/>
      <protection hidden="1"/>
    </xf>
    <xf numFmtId="0" fontId="7" fillId="4" borderId="2" xfId="1" applyFont="1" applyFill="1" applyBorder="1" applyAlignment="1" applyProtection="1">
      <alignment horizontal="center" vertical="center"/>
      <protection hidden="1"/>
    </xf>
    <xf numFmtId="0" fontId="3" fillId="0" borderId="1" xfId="1" applyFont="1" applyBorder="1" applyAlignment="1">
      <alignment horizontal="right" vertical="center" indent="1"/>
    </xf>
    <xf numFmtId="166" fontId="8" fillId="2" borderId="10" xfId="1" applyNumberFormat="1" applyFont="1" applyFill="1" applyBorder="1" applyAlignment="1" applyProtection="1">
      <alignment horizontal="right" vertical="center" shrinkToFit="1"/>
      <protection hidden="1"/>
    </xf>
    <xf numFmtId="0" fontId="9" fillId="0" borderId="18" xfId="1" applyFont="1" applyBorder="1" applyAlignment="1" applyProtection="1">
      <alignment horizontal="left" vertical="center" indent="1"/>
      <protection hidden="1"/>
    </xf>
    <xf numFmtId="0" fontId="8" fillId="0" borderId="7" xfId="1" applyFont="1" applyBorder="1" applyAlignment="1" applyProtection="1">
      <alignment horizontal="center" vertical="center" shrinkToFit="1"/>
      <protection locked="0" hidden="1"/>
    </xf>
    <xf numFmtId="0" fontId="8" fillId="0" borderId="8" xfId="1" applyFont="1" applyBorder="1" applyAlignment="1" applyProtection="1">
      <alignment horizontal="center" vertical="center" shrinkToFit="1"/>
      <protection locked="0" hidden="1"/>
    </xf>
    <xf numFmtId="0" fontId="8" fillId="0" borderId="9" xfId="1" applyFont="1" applyBorder="1" applyAlignment="1" applyProtection="1">
      <alignment horizontal="center" vertical="center" shrinkToFit="1"/>
      <protection locked="0" hidden="1"/>
    </xf>
    <xf numFmtId="4" fontId="10" fillId="0" borderId="11" xfId="1" applyNumberFormat="1" applyFont="1" applyBorder="1" applyAlignment="1" applyProtection="1">
      <alignment horizontal="right" vertical="center" shrinkToFit="1"/>
      <protection locked="0" hidden="1"/>
    </xf>
    <xf numFmtId="4" fontId="10" fillId="0" borderId="12" xfId="1" applyNumberFormat="1" applyFont="1" applyBorder="1" applyAlignment="1" applyProtection="1">
      <alignment horizontal="right" vertical="center" shrinkToFit="1"/>
      <protection locked="0" hidden="1"/>
    </xf>
    <xf numFmtId="4" fontId="10" fillId="0" borderId="13" xfId="1" applyNumberFormat="1" applyFont="1" applyBorder="1" applyAlignment="1" applyProtection="1">
      <alignment horizontal="right" vertical="center" shrinkToFit="1"/>
      <protection locked="0" hidden="1"/>
    </xf>
    <xf numFmtId="4" fontId="8" fillId="2" borderId="10" xfId="1" applyNumberFormat="1" applyFont="1" applyFill="1" applyBorder="1" applyAlignment="1" applyProtection="1">
      <alignment horizontal="right" vertical="center" shrinkToFit="1"/>
      <protection hidden="1"/>
    </xf>
    <xf numFmtId="4" fontId="9" fillId="0" borderId="15" xfId="1" applyNumberFormat="1" applyFont="1" applyBorder="1" applyAlignment="1" applyProtection="1">
      <alignment horizontal="right" vertical="center" shrinkToFit="1"/>
      <protection locked="0" hidden="1"/>
    </xf>
    <xf numFmtId="4" fontId="9" fillId="0" borderId="16" xfId="1" applyNumberFormat="1" applyFont="1" applyBorder="1" applyAlignment="1" applyProtection="1">
      <alignment horizontal="right" vertical="center" shrinkToFit="1"/>
      <protection locked="0" hidden="1"/>
    </xf>
    <xf numFmtId="4" fontId="9" fillId="0" borderId="17" xfId="1" applyNumberFormat="1" applyFont="1" applyBorder="1" applyAlignment="1" applyProtection="1">
      <alignment horizontal="right" vertical="center" shrinkToFit="1"/>
      <protection locked="0" hidden="1"/>
    </xf>
    <xf numFmtId="0" fontId="9" fillId="5" borderId="11" xfId="1" applyFont="1" applyFill="1" applyBorder="1" applyAlignment="1">
      <alignment vertical="center"/>
    </xf>
    <xf numFmtId="0" fontId="9" fillId="5" borderId="12" xfId="1" applyFont="1" applyFill="1" applyBorder="1" applyAlignment="1">
      <alignment vertical="center"/>
    </xf>
    <xf numFmtId="0" fontId="9" fillId="5" borderId="40" xfId="1" applyFont="1" applyFill="1" applyBorder="1" applyAlignment="1">
      <alignment vertical="center"/>
    </xf>
    <xf numFmtId="0" fontId="9" fillId="5" borderId="13" xfId="1" applyFont="1" applyFill="1" applyBorder="1" applyAlignment="1">
      <alignment vertical="center"/>
    </xf>
    <xf numFmtId="166" fontId="9" fillId="5" borderId="10" xfId="1" applyNumberFormat="1" applyFont="1" applyFill="1" applyBorder="1" applyAlignment="1">
      <alignment vertical="center"/>
    </xf>
    <xf numFmtId="0" fontId="9" fillId="5" borderId="27" xfId="1" applyFont="1" applyFill="1" applyBorder="1" applyAlignment="1">
      <alignment vertical="center"/>
    </xf>
    <xf numFmtId="0" fontId="9" fillId="5" borderId="28" xfId="1" applyFont="1" applyFill="1" applyBorder="1" applyAlignment="1">
      <alignment vertical="center"/>
    </xf>
    <xf numFmtId="0" fontId="9" fillId="5" borderId="41" xfId="1" applyFont="1" applyFill="1" applyBorder="1" applyAlignment="1">
      <alignment vertical="center"/>
    </xf>
    <xf numFmtId="0" fontId="9" fillId="5" borderId="29" xfId="1" applyFont="1" applyFill="1" applyBorder="1" applyAlignment="1">
      <alignment vertical="center"/>
    </xf>
    <xf numFmtId="166" fontId="9" fillId="5" borderId="26" xfId="1" applyNumberFormat="1" applyFont="1" applyFill="1" applyBorder="1" applyAlignment="1">
      <alignment vertical="center"/>
    </xf>
    <xf numFmtId="0" fontId="9" fillId="5" borderId="42" xfId="1" applyFont="1" applyFill="1" applyBorder="1" applyAlignment="1">
      <alignment vertical="center"/>
    </xf>
    <xf numFmtId="166" fontId="8" fillId="3" borderId="15" xfId="1" applyNumberFormat="1" applyFont="1" applyFill="1" applyBorder="1" applyAlignment="1" applyProtection="1">
      <alignment horizontal="right" vertical="center" shrinkToFit="1"/>
      <protection hidden="1"/>
    </xf>
    <xf numFmtId="166" fontId="8" fillId="3" borderId="16" xfId="1" applyNumberFormat="1" applyFont="1" applyFill="1" applyBorder="1" applyAlignment="1" applyProtection="1">
      <alignment horizontal="right" vertical="center" shrinkToFit="1"/>
      <protection hidden="1"/>
    </xf>
    <xf numFmtId="166" fontId="8" fillId="3" borderId="17" xfId="1" applyNumberFormat="1" applyFont="1" applyFill="1" applyBorder="1" applyAlignment="1" applyProtection="1">
      <alignment horizontal="right" vertical="center" shrinkToFit="1"/>
      <protection hidden="1"/>
    </xf>
    <xf numFmtId="167" fontId="5" fillId="0" borderId="0" xfId="1" applyNumberFormat="1" applyFont="1"/>
    <xf numFmtId="166" fontId="5" fillId="0" borderId="0" xfId="1" applyNumberFormat="1" applyFont="1"/>
    <xf numFmtId="4" fontId="5" fillId="0" borderId="0" xfId="1" applyNumberFormat="1" applyFont="1"/>
  </cellXfs>
  <cellStyles count="2">
    <cellStyle name="Normal" xfId="0" builtinId="0"/>
    <cellStyle name="Normal 19" xfId="1"/>
  </cellStyles>
  <dxfs count="2"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FF0000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chartsheet" Target="chartsheets/sheet2.xml"/><Relationship Id="rId4" Type="http://schemas.openxmlformats.org/officeDocument/2006/relationships/chartsheet" Target="chartsheets/sheet1.xml"/><Relationship Id="rId9" Type="http://schemas.openxmlformats.org/officeDocument/2006/relationships/calcChain" Target="calcChain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_rels/chart2.xml.rels><?xml version="1.0" encoding="UTF-8" standalone="yes"?>
<Relationships xmlns="http://schemas.openxmlformats.org/package/2006/relationships"><Relationship Id="rId2" Type="http://schemas.microsoft.com/office/2011/relationships/chartColorStyle" Target="colors2.xml"/><Relationship Id="rId1" Type="http://schemas.microsoft.com/office/2011/relationships/chartStyle" Target="style2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0.10687097169883432"/>
          <c:y val="0.18395702186399163"/>
          <c:w val="0.80433181922531749"/>
          <c:h val="0.69262369888791764"/>
        </c:manualLayout>
      </c:layout>
      <c:barChart>
        <c:barDir val="col"/>
        <c:grouping val="stacked"/>
        <c:varyColors val="0"/>
        <c:ser>
          <c:idx val="12"/>
          <c:order val="0"/>
          <c:tx>
            <c:v>Sys. Losses</c:v>
          </c:tx>
          <c:spPr>
            <a:solidFill>
              <a:srgbClr val="DA9896"/>
            </a:solidFill>
            <a:ln>
              <a:solidFill>
                <a:srgbClr val="DA9896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(SELL)'!$B$23:$Z$23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0-0827-4929-9422-3966BF106648}"/>
            </c:ext>
          </c:extLst>
        </c:ser>
        <c:ser>
          <c:idx val="5"/>
          <c:order val="1"/>
          <c:tx>
            <c:v>HV Load</c:v>
          </c:tx>
          <c:spPr>
            <a:solidFill>
              <a:srgbClr val="4F6228"/>
            </a:solidFill>
            <a:ln>
              <a:solidFill>
                <a:srgbClr val="4F6228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(SELL)'!$B$19:$Z$19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1-0827-4929-9422-3966BF106648}"/>
            </c:ext>
          </c:extLst>
        </c:ser>
        <c:ser>
          <c:idx val="9"/>
          <c:order val="2"/>
          <c:tx>
            <c:v>MV Load</c:v>
          </c:tx>
          <c:spPr>
            <a:solidFill>
              <a:srgbClr val="77933C"/>
            </a:solidFill>
            <a:ln>
              <a:solidFill>
                <a:srgbClr val="77933C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(SELL)'!$B$20:$Z$20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2-0827-4929-9422-3966BF106648}"/>
            </c:ext>
          </c:extLst>
        </c:ser>
        <c:ser>
          <c:idx val="10"/>
          <c:order val="3"/>
          <c:tx>
            <c:v>LV Load</c:v>
          </c:tx>
          <c:spPr>
            <a:solidFill>
              <a:srgbClr val="C3D69B"/>
            </a:solidFill>
            <a:ln>
              <a:solidFill>
                <a:srgbClr val="C3D69B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(SELL)'!$B$21:$Z$21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3-0827-4929-9422-3966BF106648}"/>
            </c:ext>
          </c:extLst>
        </c:ser>
        <c:ser>
          <c:idx val="13"/>
          <c:order val="4"/>
          <c:tx>
            <c:v>CRETE Load</c:v>
          </c:tx>
          <c:spPr>
            <a:solidFill>
              <a:srgbClr val="D7E4BD"/>
            </a:solidFill>
            <a:ln>
              <a:solidFill>
                <a:srgbClr val="D7E4BD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(SELL)'!$B$24:$Z$24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4-0827-4929-9422-3966BF106648}"/>
            </c:ext>
          </c:extLst>
        </c:ser>
        <c:ser>
          <c:idx val="14"/>
          <c:order val="5"/>
          <c:tx>
            <c:v>D/R Load</c:v>
          </c:tx>
          <c:spPr>
            <a:solidFill>
              <a:srgbClr val="000000"/>
            </a:solidFill>
            <a:ln>
              <a:solidFill>
                <a:srgbClr val="00000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(SELL)'!$B$25:$Z$25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5-0827-4929-9422-3966BF106648}"/>
            </c:ext>
          </c:extLst>
        </c:ser>
        <c:ser>
          <c:idx val="11"/>
          <c:order val="6"/>
          <c:tx>
            <c:v>PUMP</c:v>
          </c:tx>
          <c:spPr>
            <a:solidFill>
              <a:srgbClr val="376092"/>
            </a:solidFill>
            <a:ln>
              <a:solidFill>
                <a:srgbClr val="376092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(SELL)'!$B$22:$Z$22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6-0827-4929-9422-3966BF106648}"/>
            </c:ext>
          </c:extLst>
        </c:ser>
        <c:ser>
          <c:idx val="0"/>
          <c:order val="7"/>
          <c:tx>
            <c:v>Lignite</c:v>
          </c:tx>
          <c:spPr>
            <a:solidFill>
              <a:srgbClr val="984807"/>
            </a:solidFill>
            <a:ln>
              <a:solidFill>
                <a:srgbClr val="984807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(SELL)'!$B$10:$Z$10</c:f>
              <c:numCache>
                <c:formatCode>General</c:formatCode>
                <c:ptCount val="24"/>
                <c:pt idx="0">
                  <c:v>143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7-0827-4929-9422-3966BF106648}"/>
            </c:ext>
          </c:extLst>
        </c:ser>
        <c:ser>
          <c:idx val="8"/>
          <c:order val="8"/>
          <c:tx>
            <c:v>CRETE Conventional</c:v>
          </c:tx>
          <c:spPr>
            <a:solidFill>
              <a:srgbClr val="E46C0A"/>
            </a:solidFill>
            <a:ln>
              <a:solidFill>
                <a:srgbClr val="E46C0A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(SELL)'!$B$11:$Z$11</c:f>
              <c:numCache>
                <c:formatCode>General</c:formatCode>
                <c:ptCount val="24"/>
                <c:pt idx="0">
                  <c:v>129</c:v>
                </c:pt>
                <c:pt idx="1">
                  <c:v>117</c:v>
                </c:pt>
                <c:pt idx="2">
                  <c:v>117</c:v>
                </c:pt>
                <c:pt idx="3">
                  <c:v>117</c:v>
                </c:pt>
                <c:pt idx="4">
                  <c:v>117</c:v>
                </c:pt>
                <c:pt idx="5">
                  <c:v>117</c:v>
                </c:pt>
                <c:pt idx="6">
                  <c:v>139</c:v>
                </c:pt>
                <c:pt idx="7">
                  <c:v>191</c:v>
                </c:pt>
                <c:pt idx="8">
                  <c:v>224</c:v>
                </c:pt>
                <c:pt idx="9">
                  <c:v>229</c:v>
                </c:pt>
                <c:pt idx="10">
                  <c:v>227</c:v>
                </c:pt>
                <c:pt idx="11">
                  <c:v>227</c:v>
                </c:pt>
                <c:pt idx="12">
                  <c:v>231</c:v>
                </c:pt>
                <c:pt idx="13">
                  <c:v>228</c:v>
                </c:pt>
                <c:pt idx="14">
                  <c:v>221</c:v>
                </c:pt>
                <c:pt idx="15">
                  <c:v>227</c:v>
                </c:pt>
                <c:pt idx="16">
                  <c:v>251</c:v>
                </c:pt>
                <c:pt idx="17">
                  <c:v>288</c:v>
                </c:pt>
                <c:pt idx="18">
                  <c:v>302</c:v>
                </c:pt>
                <c:pt idx="19">
                  <c:v>293</c:v>
                </c:pt>
                <c:pt idx="20">
                  <c:v>276</c:v>
                </c:pt>
                <c:pt idx="21">
                  <c:v>239</c:v>
                </c:pt>
                <c:pt idx="22">
                  <c:v>197</c:v>
                </c:pt>
                <c:pt idx="23">
                  <c:v>143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8-0827-4929-9422-3966BF106648}"/>
            </c:ext>
          </c:extLst>
        </c:ser>
        <c:ser>
          <c:idx val="1"/>
          <c:order val="9"/>
          <c:tx>
            <c:v>GAS</c:v>
          </c:tx>
          <c:spPr>
            <a:solidFill>
              <a:srgbClr val="FAC090"/>
            </a:solidFill>
            <a:ln>
              <a:solidFill>
                <a:srgbClr val="FAC09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(SELL)'!$B$12:$Z$12</c:f>
              <c:numCache>
                <c:formatCode>General</c:formatCode>
                <c:ptCount val="24"/>
                <c:pt idx="0">
                  <c:v>4401.3680000000004</c:v>
                </c:pt>
                <c:pt idx="1">
                  <c:v>4132.8999999999996</c:v>
                </c:pt>
                <c:pt idx="2">
                  <c:v>3752.078</c:v>
                </c:pt>
                <c:pt idx="3">
                  <c:v>3588.4650000000001</c:v>
                </c:pt>
                <c:pt idx="4">
                  <c:v>3352.9</c:v>
                </c:pt>
                <c:pt idx="5">
                  <c:v>3162.9</c:v>
                </c:pt>
                <c:pt idx="6">
                  <c:v>2927.9</c:v>
                </c:pt>
                <c:pt idx="7">
                  <c:v>2457.9</c:v>
                </c:pt>
                <c:pt idx="8">
                  <c:v>1802.9</c:v>
                </c:pt>
                <c:pt idx="9">
                  <c:v>1744.9</c:v>
                </c:pt>
                <c:pt idx="10">
                  <c:v>1304.9000000000001</c:v>
                </c:pt>
                <c:pt idx="11">
                  <c:v>627.9</c:v>
                </c:pt>
                <c:pt idx="12">
                  <c:v>627.9</c:v>
                </c:pt>
                <c:pt idx="13">
                  <c:v>627.9</c:v>
                </c:pt>
                <c:pt idx="14">
                  <c:v>712.9</c:v>
                </c:pt>
                <c:pt idx="15">
                  <c:v>1219.9000000000001</c:v>
                </c:pt>
                <c:pt idx="16">
                  <c:v>1854.9</c:v>
                </c:pt>
                <c:pt idx="17">
                  <c:v>3003.9950000000003</c:v>
                </c:pt>
                <c:pt idx="18">
                  <c:v>3639.8110000000001</c:v>
                </c:pt>
                <c:pt idx="19">
                  <c:v>3751.991</c:v>
                </c:pt>
                <c:pt idx="20">
                  <c:v>3767.2250000000004</c:v>
                </c:pt>
                <c:pt idx="21">
                  <c:v>3848.66</c:v>
                </c:pt>
                <c:pt idx="22">
                  <c:v>3855.4609999999998</c:v>
                </c:pt>
                <c:pt idx="23">
                  <c:v>3741.797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9-0827-4929-9422-3966BF106648}"/>
            </c:ext>
          </c:extLst>
        </c:ser>
        <c:ser>
          <c:idx val="4"/>
          <c:order val="10"/>
          <c:tx>
            <c:v>Imports</c:v>
          </c:tx>
          <c:spPr>
            <a:solidFill>
              <a:srgbClr val="FFFF00"/>
            </a:solidFill>
            <a:ln>
              <a:solidFill>
                <a:srgbClr val="FFFF0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(SELL)'!$B$40:$Z$40</c:f>
              <c:numCache>
                <c:formatCode>0.000</c:formatCode>
                <c:ptCount val="24"/>
                <c:pt idx="0">
                  <c:v>1541.3</c:v>
                </c:pt>
                <c:pt idx="1">
                  <c:v>1600.5</c:v>
                </c:pt>
                <c:pt idx="2">
                  <c:v>1633</c:v>
                </c:pt>
                <c:pt idx="3">
                  <c:v>1626</c:v>
                </c:pt>
                <c:pt idx="4">
                  <c:v>1591</c:v>
                </c:pt>
                <c:pt idx="5">
                  <c:v>1407.5</c:v>
                </c:pt>
                <c:pt idx="6">
                  <c:v>1195.9000000000001</c:v>
                </c:pt>
                <c:pt idx="7">
                  <c:v>1023.8</c:v>
                </c:pt>
                <c:pt idx="8">
                  <c:v>961.3</c:v>
                </c:pt>
                <c:pt idx="9">
                  <c:v>1017.1</c:v>
                </c:pt>
                <c:pt idx="10">
                  <c:v>1697</c:v>
                </c:pt>
                <c:pt idx="11">
                  <c:v>1663.8</c:v>
                </c:pt>
                <c:pt idx="12">
                  <c:v>1699.1</c:v>
                </c:pt>
                <c:pt idx="13">
                  <c:v>1718</c:v>
                </c:pt>
                <c:pt idx="14">
                  <c:v>1721</c:v>
                </c:pt>
                <c:pt idx="15">
                  <c:v>1763</c:v>
                </c:pt>
                <c:pt idx="16">
                  <c:v>1700</c:v>
                </c:pt>
                <c:pt idx="17">
                  <c:v>1564.8</c:v>
                </c:pt>
                <c:pt idx="18">
                  <c:v>1080.5</c:v>
                </c:pt>
                <c:pt idx="19">
                  <c:v>1024.8</c:v>
                </c:pt>
                <c:pt idx="20">
                  <c:v>1037.3</c:v>
                </c:pt>
                <c:pt idx="21">
                  <c:v>630.9</c:v>
                </c:pt>
                <c:pt idx="22">
                  <c:v>843.4</c:v>
                </c:pt>
                <c:pt idx="23">
                  <c:v>781.3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A-0827-4929-9422-3966BF106648}"/>
            </c:ext>
          </c:extLst>
        </c:ser>
        <c:ser>
          <c:idx val="3"/>
          <c:order val="11"/>
          <c:tx>
            <c:v>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(SELL)'!$B$14:$Z$14</c:f>
              <c:numCache>
                <c:formatCode>General</c:formatCode>
                <c:ptCount val="24"/>
                <c:pt idx="0">
                  <c:v>1509.3040000000001</c:v>
                </c:pt>
                <c:pt idx="1">
                  <c:v>1602.3830000000003</c:v>
                </c:pt>
                <c:pt idx="2">
                  <c:v>1702.4079999999999</c:v>
                </c:pt>
                <c:pt idx="3">
                  <c:v>1788.2459999999999</c:v>
                </c:pt>
                <c:pt idx="4">
                  <c:v>1925.19</c:v>
                </c:pt>
                <c:pt idx="5">
                  <c:v>2171.08</c:v>
                </c:pt>
                <c:pt idx="6">
                  <c:v>2919.3700000000003</c:v>
                </c:pt>
                <c:pt idx="7">
                  <c:v>4335.5099999999993</c:v>
                </c:pt>
                <c:pt idx="8">
                  <c:v>5664.8180000000011</c:v>
                </c:pt>
                <c:pt idx="9">
                  <c:v>6421.1870000000008</c:v>
                </c:pt>
                <c:pt idx="10">
                  <c:v>6685.8429999999998</c:v>
                </c:pt>
                <c:pt idx="11">
                  <c:v>7225.9299999999985</c:v>
                </c:pt>
                <c:pt idx="12">
                  <c:v>7311.6970000000001</c:v>
                </c:pt>
                <c:pt idx="13">
                  <c:v>7150.7599999999993</c:v>
                </c:pt>
                <c:pt idx="14">
                  <c:v>6825.5499999999993</c:v>
                </c:pt>
                <c:pt idx="15">
                  <c:v>6237.0809999999983</c:v>
                </c:pt>
                <c:pt idx="16">
                  <c:v>5766.4669999999996</c:v>
                </c:pt>
                <c:pt idx="17">
                  <c:v>4613.4239999999982</c:v>
                </c:pt>
                <c:pt idx="18">
                  <c:v>3363.9309999999996</c:v>
                </c:pt>
                <c:pt idx="19">
                  <c:v>2712.0660000000012</c:v>
                </c:pt>
                <c:pt idx="20">
                  <c:v>2561.3590000000004</c:v>
                </c:pt>
                <c:pt idx="21">
                  <c:v>2639.0729999999999</c:v>
                </c:pt>
                <c:pt idx="22">
                  <c:v>2733.87</c:v>
                </c:pt>
                <c:pt idx="23">
                  <c:v>2894.4210000000003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B-0827-4929-9422-3966BF106648}"/>
            </c:ext>
          </c:extLst>
        </c:ser>
        <c:ser>
          <c:idx val="7"/>
          <c:order val="12"/>
          <c:tx>
            <c:v>CRETE 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(SELL)'!$B$15:$Z$15</c:f>
              <c:numCache>
                <c:formatCode>General</c:formatCode>
                <c:ptCount val="24"/>
                <c:pt idx="0">
                  <c:v>136</c:v>
                </c:pt>
                <c:pt idx="1">
                  <c:v>137</c:v>
                </c:pt>
                <c:pt idx="2">
                  <c:v>137</c:v>
                </c:pt>
                <c:pt idx="3">
                  <c:v>139</c:v>
                </c:pt>
                <c:pt idx="4">
                  <c:v>143</c:v>
                </c:pt>
                <c:pt idx="5">
                  <c:v>147</c:v>
                </c:pt>
                <c:pt idx="6">
                  <c:v>154</c:v>
                </c:pt>
                <c:pt idx="7">
                  <c:v>165</c:v>
                </c:pt>
                <c:pt idx="8">
                  <c:v>179</c:v>
                </c:pt>
                <c:pt idx="9">
                  <c:v>194</c:v>
                </c:pt>
                <c:pt idx="10">
                  <c:v>205</c:v>
                </c:pt>
                <c:pt idx="11">
                  <c:v>212</c:v>
                </c:pt>
                <c:pt idx="12">
                  <c:v>214</c:v>
                </c:pt>
                <c:pt idx="13">
                  <c:v>212</c:v>
                </c:pt>
                <c:pt idx="14">
                  <c:v>207</c:v>
                </c:pt>
                <c:pt idx="15">
                  <c:v>198</c:v>
                </c:pt>
                <c:pt idx="16">
                  <c:v>186</c:v>
                </c:pt>
                <c:pt idx="17">
                  <c:v>169</c:v>
                </c:pt>
                <c:pt idx="18">
                  <c:v>156</c:v>
                </c:pt>
                <c:pt idx="19">
                  <c:v>150</c:v>
                </c:pt>
                <c:pt idx="20">
                  <c:v>150</c:v>
                </c:pt>
                <c:pt idx="21">
                  <c:v>149</c:v>
                </c:pt>
                <c:pt idx="22">
                  <c:v>148</c:v>
                </c:pt>
                <c:pt idx="23">
                  <c:v>146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C-0827-4929-9422-3966BF106648}"/>
            </c:ext>
          </c:extLst>
        </c:ser>
        <c:ser>
          <c:idx val="2"/>
          <c:order val="13"/>
          <c:tx>
            <c:v>Hydro</c:v>
          </c:tx>
          <c:spPr>
            <a:solidFill>
              <a:srgbClr val="0070C0"/>
            </a:solidFill>
            <a:ln>
              <a:solidFill>
                <a:srgbClr val="0070C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(SELL)'!$B$13:$Z$13</c:f>
              <c:numCache>
                <c:formatCode>General</c:formatCode>
                <c:ptCount val="24"/>
                <c:pt idx="0">
                  <c:v>295</c:v>
                </c:pt>
                <c:pt idx="1">
                  <c:v>246</c:v>
                </c:pt>
                <c:pt idx="2">
                  <c:v>126</c:v>
                </c:pt>
                <c:pt idx="3">
                  <c:v>56</c:v>
                </c:pt>
                <c:pt idx="4">
                  <c:v>70</c:v>
                </c:pt>
                <c:pt idx="5">
                  <c:v>170</c:v>
                </c:pt>
                <c:pt idx="6">
                  <c:v>224</c:v>
                </c:pt>
                <c:pt idx="7">
                  <c:v>224</c:v>
                </c:pt>
                <c:pt idx="8">
                  <c:v>172</c:v>
                </c:pt>
                <c:pt idx="9">
                  <c:v>172</c:v>
                </c:pt>
                <c:pt idx="10">
                  <c:v>86</c:v>
                </c:pt>
                <c:pt idx="11">
                  <c:v>60</c:v>
                </c:pt>
                <c:pt idx="12">
                  <c:v>80</c:v>
                </c:pt>
                <c:pt idx="13">
                  <c:v>64</c:v>
                </c:pt>
                <c:pt idx="14">
                  <c:v>60</c:v>
                </c:pt>
                <c:pt idx="15">
                  <c:v>60</c:v>
                </c:pt>
                <c:pt idx="16">
                  <c:v>60</c:v>
                </c:pt>
                <c:pt idx="17">
                  <c:v>60</c:v>
                </c:pt>
                <c:pt idx="18">
                  <c:v>917</c:v>
                </c:pt>
                <c:pt idx="19">
                  <c:v>1488</c:v>
                </c:pt>
                <c:pt idx="20">
                  <c:v>1595</c:v>
                </c:pt>
                <c:pt idx="21">
                  <c:v>1498</c:v>
                </c:pt>
                <c:pt idx="22">
                  <c:v>845</c:v>
                </c:pt>
                <c:pt idx="23">
                  <c:v>560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D-0827-4929-9422-3966BF106648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overlap val="100"/>
        <c:axId val="230185056"/>
        <c:axId val="230185448"/>
      </c:barChart>
      <c:lineChart>
        <c:grouping val="standard"/>
        <c:varyColors val="0"/>
        <c:ser>
          <c:idx val="6"/>
          <c:order val="14"/>
          <c:tx>
            <c:v>GR-MCP</c:v>
          </c:tx>
          <c:spPr>
            <a:ln w="25400" cap="rnd" cmpd="sng">
              <a:solidFill>
                <a:srgbClr val="0070C0"/>
              </a:solidFill>
              <a:round/>
            </a:ln>
            <a:effectLst/>
          </c:spPr>
          <c:marker>
            <c:symbol val="diamond"/>
            <c:size val="6"/>
            <c:spPr>
              <a:solidFill>
                <a:srgbClr val="0070C0"/>
              </a:solidFill>
              <a:ln w="41275">
                <a:solidFill>
                  <a:srgbClr val="0070C0"/>
                </a:solidFill>
              </a:ln>
              <a:effectLst/>
            </c:spPr>
          </c:marker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(SELL)'!$B$7:$Z$7</c:f>
              <c:numCache>
                <c:formatCode>0.00</c:formatCode>
                <c:ptCount val="24"/>
                <c:pt idx="0">
                  <c:v>101.75</c:v>
                </c:pt>
                <c:pt idx="1">
                  <c:v>90.04</c:v>
                </c:pt>
                <c:pt idx="2">
                  <c:v>88.39</c:v>
                </c:pt>
                <c:pt idx="3">
                  <c:v>87.91</c:v>
                </c:pt>
                <c:pt idx="4">
                  <c:v>70.87</c:v>
                </c:pt>
                <c:pt idx="5">
                  <c:v>76.62</c:v>
                </c:pt>
                <c:pt idx="6">
                  <c:v>75.64</c:v>
                </c:pt>
                <c:pt idx="7">
                  <c:v>59.36</c:v>
                </c:pt>
                <c:pt idx="8">
                  <c:v>27.8</c:v>
                </c:pt>
                <c:pt idx="9">
                  <c:v>2.35</c:v>
                </c:pt>
                <c:pt idx="10">
                  <c:v>0.01</c:v>
                </c:pt>
                <c:pt idx="11">
                  <c:v>0.5</c:v>
                </c:pt>
                <c:pt idx="12">
                  <c:v>2.56</c:v>
                </c:pt>
                <c:pt idx="13">
                  <c:v>10</c:v>
                </c:pt>
                <c:pt idx="14">
                  <c:v>10</c:v>
                </c:pt>
                <c:pt idx="15">
                  <c:v>4.78</c:v>
                </c:pt>
                <c:pt idx="16">
                  <c:v>31.42</c:v>
                </c:pt>
                <c:pt idx="17">
                  <c:v>101.73</c:v>
                </c:pt>
                <c:pt idx="18">
                  <c:v>108.45</c:v>
                </c:pt>
                <c:pt idx="19">
                  <c:v>113.41</c:v>
                </c:pt>
                <c:pt idx="20">
                  <c:v>125.89</c:v>
                </c:pt>
                <c:pt idx="21">
                  <c:v>127.19</c:v>
                </c:pt>
                <c:pt idx="22">
                  <c:v>120.07</c:v>
                </c:pt>
                <c:pt idx="23">
                  <c:v>103.5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E-0827-4929-9422-3966BF106648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230186232"/>
        <c:axId val="230185840"/>
      </c:lineChart>
      <c:catAx>
        <c:axId val="230185056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4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Market Time Unit (CET-Hr)</a:t>
                </a:r>
              </a:p>
            </c:rich>
          </c:tx>
          <c:layout>
            <c:manualLayout>
              <c:xMode val="edge"/>
              <c:yMode val="edge"/>
              <c:x val="0.40611532574781151"/>
              <c:y val="0.94236100389412103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4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00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448"/>
        <c:crosses val="autoZero"/>
        <c:auto val="1"/>
        <c:lblAlgn val="ctr"/>
        <c:lblOffset val="100"/>
        <c:noMultiLvlLbl val="0"/>
      </c:catAx>
      <c:valAx>
        <c:axId val="23018544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400" b="0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Volume (MWh)</a:t>
                </a:r>
              </a:p>
            </c:rich>
          </c:tx>
          <c:layout>
            <c:manualLayout>
              <c:xMode val="edge"/>
              <c:yMode val="edge"/>
              <c:x val="6.1164849755849376E-3"/>
              <c:y val="0.38479425302991532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400" b="0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056"/>
        <c:crosses val="autoZero"/>
        <c:crossBetween val="between"/>
      </c:valAx>
      <c:valAx>
        <c:axId val="230185840"/>
        <c:scaling>
          <c:orientation val="minMax"/>
        </c:scaling>
        <c:delete val="0"/>
        <c:axPos val="r"/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4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GR-MCP (</a:t>
                </a:r>
                <a:r>
                  <a:rPr lang="el-GR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€</a:t>
                </a:r>
                <a:r>
                  <a:rPr lang="en-US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/MWh)</a:t>
                </a:r>
              </a:p>
            </c:rich>
          </c:tx>
          <c:layout>
            <c:manualLayout>
              <c:xMode val="edge"/>
              <c:yMode val="edge"/>
              <c:x val="0.96595699316536188"/>
              <c:y val="0.35805714236700803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4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out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6232"/>
        <c:crosses val="max"/>
        <c:crossBetween val="between"/>
      </c:valAx>
      <c:catAx>
        <c:axId val="230186232"/>
        <c:scaling>
          <c:orientation val="minMax"/>
        </c:scaling>
        <c:delete val="1"/>
        <c:axPos val="b"/>
        <c:numFmt formatCode="00" sourceLinked="1"/>
        <c:majorTickMark val="out"/>
        <c:minorTickMark val="none"/>
        <c:tickLblPos val="nextTo"/>
        <c:crossAx val="230185840"/>
        <c:crosses val="autoZero"/>
        <c:auto val="1"/>
        <c:lblAlgn val="ctr"/>
        <c:lblOffset val="100"/>
        <c:noMultiLvlLbl val="0"/>
      </c:catAx>
      <c:spPr>
        <a:noFill/>
        <a:ln>
          <a:noFill/>
        </a:ln>
        <a:effectLst/>
      </c:spPr>
    </c:plotArea>
    <c:legend>
      <c:legendPos val="b"/>
      <c:legendEntry>
        <c:idx val="7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8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9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0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1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2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3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4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ayout>
        <c:manualLayout>
          <c:xMode val="edge"/>
          <c:yMode val="edge"/>
          <c:x val="5.6031024513082412E-3"/>
          <c:y val="1.7450176550173495E-2"/>
          <c:w val="0.98602425875699351"/>
          <c:h val="0.12626346809283628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accent5">
                  <a:lumMod val="50000"/>
                </a:schemeClr>
              </a:solidFill>
              <a:latin typeface="Century Gothic" panose="020B0502020202020204" pitchFamily="34" charset="0"/>
              <a:ea typeface="+mn-ea"/>
              <a:cs typeface="Arial" panose="020B0604020202020204" pitchFamily="34" charset="0"/>
            </a:defRPr>
          </a:pPr>
          <a:endParaRPr lang="el-GR"/>
        </a:p>
      </c:txPr>
    </c:legend>
    <c:plotVisOnly val="1"/>
    <c:dispBlanksAs val="gap"/>
    <c:showDLblsOverMax val="0"/>
  </c:chart>
  <c:spPr>
    <a:noFill/>
    <a:ln w="9525" cap="flat" cmpd="sng" algn="ctr">
      <a:noFill/>
      <a:round/>
    </a:ln>
    <a:effectLst/>
  </c:spPr>
  <c:txPr>
    <a:bodyPr/>
    <a:lstStyle/>
    <a:p>
      <a:pPr>
        <a:defRPr/>
      </a:pPr>
      <a:endParaRPr lang="el-GR"/>
    </a:p>
  </c:txPr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0.10687097169883432"/>
          <c:y val="0.18395702186399163"/>
          <c:w val="0.80433181922531749"/>
          <c:h val="0.69262369888791764"/>
        </c:manualLayout>
      </c:layout>
      <c:barChart>
        <c:barDir val="col"/>
        <c:grouping val="stacked"/>
        <c:varyColors val="0"/>
        <c:ser>
          <c:idx val="12"/>
          <c:order val="0"/>
          <c:tx>
            <c:v>Sys. Losses</c:v>
          </c:tx>
          <c:spPr>
            <a:solidFill>
              <a:srgbClr val="DA9896"/>
            </a:solidFill>
            <a:ln>
              <a:solidFill>
                <a:srgbClr val="DA9896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(BUY)'!$B$23:$Z$23</c:f>
              <c:numCache>
                <c:formatCode>General</c:formatCode>
                <c:ptCount val="24"/>
                <c:pt idx="0">
                  <c:v>186</c:v>
                </c:pt>
                <c:pt idx="1">
                  <c:v>177</c:v>
                </c:pt>
                <c:pt idx="2">
                  <c:v>158</c:v>
                </c:pt>
                <c:pt idx="3">
                  <c:v>141</c:v>
                </c:pt>
                <c:pt idx="4">
                  <c:v>142.5</c:v>
                </c:pt>
                <c:pt idx="5">
                  <c:v>129</c:v>
                </c:pt>
                <c:pt idx="6">
                  <c:v>137</c:v>
                </c:pt>
                <c:pt idx="7">
                  <c:v>133.5</c:v>
                </c:pt>
                <c:pt idx="8">
                  <c:v>130.5</c:v>
                </c:pt>
                <c:pt idx="9">
                  <c:v>140</c:v>
                </c:pt>
                <c:pt idx="10">
                  <c:v>152.5</c:v>
                </c:pt>
                <c:pt idx="11">
                  <c:v>156.5</c:v>
                </c:pt>
                <c:pt idx="12">
                  <c:v>150</c:v>
                </c:pt>
                <c:pt idx="13">
                  <c:v>151.5</c:v>
                </c:pt>
                <c:pt idx="14">
                  <c:v>138</c:v>
                </c:pt>
                <c:pt idx="15">
                  <c:v>128</c:v>
                </c:pt>
                <c:pt idx="16">
                  <c:v>121.5</c:v>
                </c:pt>
                <c:pt idx="17">
                  <c:v>137</c:v>
                </c:pt>
                <c:pt idx="18">
                  <c:v>137</c:v>
                </c:pt>
                <c:pt idx="19">
                  <c:v>151</c:v>
                </c:pt>
                <c:pt idx="20">
                  <c:v>151.5</c:v>
                </c:pt>
                <c:pt idx="21">
                  <c:v>143</c:v>
                </c:pt>
                <c:pt idx="22">
                  <c:v>149</c:v>
                </c:pt>
                <c:pt idx="23">
                  <c:v>137.5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B39A-4B2D-AEEF-09C073504454}"/>
            </c:ext>
          </c:extLst>
        </c:ser>
        <c:ser>
          <c:idx val="5"/>
          <c:order val="1"/>
          <c:tx>
            <c:v>HV Load</c:v>
          </c:tx>
          <c:spPr>
            <a:solidFill>
              <a:srgbClr val="4F6228"/>
            </a:solidFill>
            <a:ln>
              <a:solidFill>
                <a:srgbClr val="4F6228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(BUY)'!$B$19:$Z$19</c:f>
              <c:numCache>
                <c:formatCode>General</c:formatCode>
                <c:ptCount val="24"/>
                <c:pt idx="0">
                  <c:v>795.22300000000007</c:v>
                </c:pt>
                <c:pt idx="1">
                  <c:v>824.23500000000001</c:v>
                </c:pt>
                <c:pt idx="2">
                  <c:v>795.53100000000006</c:v>
                </c:pt>
                <c:pt idx="3">
                  <c:v>844.625</c:v>
                </c:pt>
                <c:pt idx="4">
                  <c:v>845.08199999999999</c:v>
                </c:pt>
                <c:pt idx="5">
                  <c:v>859.96500000000003</c:v>
                </c:pt>
                <c:pt idx="6">
                  <c:v>844.06200000000001</c:v>
                </c:pt>
                <c:pt idx="7">
                  <c:v>835.16000000000008</c:v>
                </c:pt>
                <c:pt idx="8">
                  <c:v>875.58799999999997</c:v>
                </c:pt>
                <c:pt idx="9">
                  <c:v>884.23</c:v>
                </c:pt>
                <c:pt idx="10">
                  <c:v>885.49199999999996</c:v>
                </c:pt>
                <c:pt idx="11">
                  <c:v>888.00199999999995</c:v>
                </c:pt>
                <c:pt idx="12">
                  <c:v>887.36599999999999</c:v>
                </c:pt>
                <c:pt idx="13">
                  <c:v>883.94999999999993</c:v>
                </c:pt>
                <c:pt idx="14">
                  <c:v>887.25700000000006</c:v>
                </c:pt>
                <c:pt idx="15">
                  <c:v>887.81100000000004</c:v>
                </c:pt>
                <c:pt idx="16">
                  <c:v>890.38499999999999</c:v>
                </c:pt>
                <c:pt idx="17">
                  <c:v>873.08399999999983</c:v>
                </c:pt>
                <c:pt idx="18">
                  <c:v>835.51800000000003</c:v>
                </c:pt>
                <c:pt idx="19">
                  <c:v>756.16</c:v>
                </c:pt>
                <c:pt idx="20">
                  <c:v>716.82799999999997</c:v>
                </c:pt>
                <c:pt idx="21">
                  <c:v>686.38400000000013</c:v>
                </c:pt>
                <c:pt idx="22">
                  <c:v>680.75200000000007</c:v>
                </c:pt>
                <c:pt idx="23">
                  <c:v>797.30400000000009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B39A-4B2D-AEEF-09C073504454}"/>
            </c:ext>
          </c:extLst>
        </c:ser>
        <c:ser>
          <c:idx val="9"/>
          <c:order val="2"/>
          <c:tx>
            <c:v>MV Load</c:v>
          </c:tx>
          <c:spPr>
            <a:solidFill>
              <a:srgbClr val="77933C"/>
            </a:solidFill>
            <a:ln>
              <a:solidFill>
                <a:srgbClr val="77933C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(BUY)'!$B$20:$Z$20</c:f>
              <c:numCache>
                <c:formatCode>General</c:formatCode>
                <c:ptCount val="24"/>
                <c:pt idx="0">
                  <c:v>1496.876</c:v>
                </c:pt>
                <c:pt idx="1">
                  <c:v>1508.1180000000002</c:v>
                </c:pt>
                <c:pt idx="2">
                  <c:v>1480.0849999999998</c:v>
                </c:pt>
                <c:pt idx="3">
                  <c:v>1445.4359999999997</c:v>
                </c:pt>
                <c:pt idx="4">
                  <c:v>1424.636</c:v>
                </c:pt>
                <c:pt idx="5">
                  <c:v>1434.7820000000002</c:v>
                </c:pt>
                <c:pt idx="6">
                  <c:v>1519.3710000000001</c:v>
                </c:pt>
                <c:pt idx="7">
                  <c:v>1604.72</c:v>
                </c:pt>
                <c:pt idx="8">
                  <c:v>1606.5650000000003</c:v>
                </c:pt>
                <c:pt idx="9">
                  <c:v>1689.297</c:v>
                </c:pt>
                <c:pt idx="10">
                  <c:v>1720.2849999999999</c:v>
                </c:pt>
                <c:pt idx="11">
                  <c:v>1740.4560000000001</c:v>
                </c:pt>
                <c:pt idx="12">
                  <c:v>1723.9170000000001</c:v>
                </c:pt>
                <c:pt idx="13">
                  <c:v>1636.3439999999998</c:v>
                </c:pt>
                <c:pt idx="14">
                  <c:v>1614.7</c:v>
                </c:pt>
                <c:pt idx="15">
                  <c:v>1696.605</c:v>
                </c:pt>
                <c:pt idx="16">
                  <c:v>1598.731</c:v>
                </c:pt>
                <c:pt idx="17">
                  <c:v>1586.6650000000004</c:v>
                </c:pt>
                <c:pt idx="18">
                  <c:v>1560.867</c:v>
                </c:pt>
                <c:pt idx="19">
                  <c:v>1526.1039999999998</c:v>
                </c:pt>
                <c:pt idx="20">
                  <c:v>1490.6889999999999</c:v>
                </c:pt>
                <c:pt idx="21">
                  <c:v>1415.9170000000004</c:v>
                </c:pt>
                <c:pt idx="22">
                  <c:v>1388.1150000000002</c:v>
                </c:pt>
                <c:pt idx="23">
                  <c:v>1353.703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B39A-4B2D-AEEF-09C073504454}"/>
            </c:ext>
          </c:extLst>
        </c:ser>
        <c:ser>
          <c:idx val="10"/>
          <c:order val="3"/>
          <c:tx>
            <c:v>LV Load</c:v>
          </c:tx>
          <c:spPr>
            <a:solidFill>
              <a:srgbClr val="C3D69B"/>
            </a:solidFill>
            <a:ln>
              <a:solidFill>
                <a:srgbClr val="C3D69B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(BUY)'!$B$21:$Z$21</c:f>
              <c:numCache>
                <c:formatCode>General</c:formatCode>
                <c:ptCount val="24"/>
                <c:pt idx="0">
                  <c:v>4442.8530000000001</c:v>
                </c:pt>
                <c:pt idx="1">
                  <c:v>4109.3890000000001</c:v>
                </c:pt>
                <c:pt idx="2">
                  <c:v>3884.8699999999994</c:v>
                </c:pt>
                <c:pt idx="3">
                  <c:v>3712.65</c:v>
                </c:pt>
                <c:pt idx="4">
                  <c:v>3639.9170000000004</c:v>
                </c:pt>
                <c:pt idx="5">
                  <c:v>3591.0420000000004</c:v>
                </c:pt>
                <c:pt idx="6">
                  <c:v>3842.2639999999997</c:v>
                </c:pt>
                <c:pt idx="7">
                  <c:v>4383.0079999999998</c:v>
                </c:pt>
                <c:pt idx="8">
                  <c:v>4816.4129999999996</c:v>
                </c:pt>
                <c:pt idx="9">
                  <c:v>5416.6130000000003</c:v>
                </c:pt>
                <c:pt idx="10">
                  <c:v>5817.4660000000013</c:v>
                </c:pt>
                <c:pt idx="11">
                  <c:v>6145.5780000000004</c:v>
                </c:pt>
                <c:pt idx="12">
                  <c:v>6397.3749999999991</c:v>
                </c:pt>
                <c:pt idx="13">
                  <c:v>6338.8660000000009</c:v>
                </c:pt>
                <c:pt idx="14">
                  <c:v>6131.4930000000004</c:v>
                </c:pt>
                <c:pt idx="15">
                  <c:v>6015.5650000000014</c:v>
                </c:pt>
                <c:pt idx="16">
                  <c:v>5735.4440000000004</c:v>
                </c:pt>
                <c:pt idx="17">
                  <c:v>5626.9330000000009</c:v>
                </c:pt>
                <c:pt idx="18">
                  <c:v>5605.1570000000002</c:v>
                </c:pt>
                <c:pt idx="19">
                  <c:v>5520.1560000000009</c:v>
                </c:pt>
                <c:pt idx="20">
                  <c:v>5559.8960000000006</c:v>
                </c:pt>
                <c:pt idx="21">
                  <c:v>5412.3310000000001</c:v>
                </c:pt>
                <c:pt idx="22">
                  <c:v>5090.8559999999998</c:v>
                </c:pt>
                <c:pt idx="23">
                  <c:v>4688.0470000000005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B39A-4B2D-AEEF-09C073504454}"/>
            </c:ext>
          </c:extLst>
        </c:ser>
        <c:ser>
          <c:idx val="13"/>
          <c:order val="4"/>
          <c:tx>
            <c:v>CRETE Load</c:v>
          </c:tx>
          <c:spPr>
            <a:solidFill>
              <a:srgbClr val="D7E4BD"/>
            </a:solidFill>
            <a:ln>
              <a:solidFill>
                <a:srgbClr val="D7E4BD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(BUY)'!$B$24:$Z$24</c:f>
              <c:numCache>
                <c:formatCode>General</c:formatCode>
                <c:ptCount val="24"/>
                <c:pt idx="0">
                  <c:v>399</c:v>
                </c:pt>
                <c:pt idx="1">
                  <c:v>380</c:v>
                </c:pt>
                <c:pt idx="2">
                  <c:v>367</c:v>
                </c:pt>
                <c:pt idx="3">
                  <c:v>360.00000000000006</c:v>
                </c:pt>
                <c:pt idx="4">
                  <c:v>361</c:v>
                </c:pt>
                <c:pt idx="5">
                  <c:v>379</c:v>
                </c:pt>
                <c:pt idx="6">
                  <c:v>442.99999999999994</c:v>
                </c:pt>
                <c:pt idx="7">
                  <c:v>506.00000000000006</c:v>
                </c:pt>
                <c:pt idx="8">
                  <c:v>553</c:v>
                </c:pt>
                <c:pt idx="9">
                  <c:v>573</c:v>
                </c:pt>
                <c:pt idx="10">
                  <c:v>582.00000000000011</c:v>
                </c:pt>
                <c:pt idx="11">
                  <c:v>588.99999999999989</c:v>
                </c:pt>
                <c:pt idx="12">
                  <c:v>595</c:v>
                </c:pt>
                <c:pt idx="13">
                  <c:v>589.99999999999989</c:v>
                </c:pt>
                <c:pt idx="14">
                  <c:v>578.00000000000011</c:v>
                </c:pt>
                <c:pt idx="15">
                  <c:v>574.99999999999989</c:v>
                </c:pt>
                <c:pt idx="16">
                  <c:v>586.99999999999989</c:v>
                </c:pt>
                <c:pt idx="17">
                  <c:v>607</c:v>
                </c:pt>
                <c:pt idx="18">
                  <c:v>608</c:v>
                </c:pt>
                <c:pt idx="19">
                  <c:v>592.99999999999989</c:v>
                </c:pt>
                <c:pt idx="20">
                  <c:v>576</c:v>
                </c:pt>
                <c:pt idx="21">
                  <c:v>538</c:v>
                </c:pt>
                <c:pt idx="22">
                  <c:v>494.99999999999994</c:v>
                </c:pt>
                <c:pt idx="23">
                  <c:v>438.99999999999994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B39A-4B2D-AEEF-09C073504454}"/>
            </c:ext>
          </c:extLst>
        </c:ser>
        <c:ser>
          <c:idx val="14"/>
          <c:order val="5"/>
          <c:tx>
            <c:v>D/R Load</c:v>
          </c:tx>
          <c:spPr>
            <a:solidFill>
              <a:srgbClr val="000000"/>
            </a:solidFill>
            <a:ln>
              <a:solidFill>
                <a:srgbClr val="00000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(BUY)'!$B$25:$Z$25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5-B39A-4B2D-AEEF-09C073504454}"/>
            </c:ext>
          </c:extLst>
        </c:ser>
        <c:ser>
          <c:idx val="11"/>
          <c:order val="6"/>
          <c:tx>
            <c:v>PUMP</c:v>
          </c:tx>
          <c:spPr>
            <a:solidFill>
              <a:srgbClr val="376092"/>
            </a:solidFill>
            <a:ln>
              <a:solidFill>
                <a:srgbClr val="376092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(BUY)'!$B$22:$Z$22</c:f>
              <c:numCache>
                <c:formatCode>General</c:formatCode>
                <c:ptCount val="24"/>
                <c:pt idx="10">
                  <c:v>110</c:v>
                </c:pt>
                <c:pt idx="11">
                  <c:v>90.093999999999994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6-B39A-4B2D-AEEF-09C073504454}"/>
            </c:ext>
          </c:extLst>
        </c:ser>
        <c:ser>
          <c:idx val="0"/>
          <c:order val="7"/>
          <c:tx>
            <c:v>Lignite</c:v>
          </c:tx>
          <c:spPr>
            <a:solidFill>
              <a:srgbClr val="984807"/>
            </a:solidFill>
            <a:ln>
              <a:solidFill>
                <a:srgbClr val="984807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(BUY)'!$B$10:$Z$10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7-B39A-4B2D-AEEF-09C073504454}"/>
            </c:ext>
          </c:extLst>
        </c:ser>
        <c:ser>
          <c:idx val="8"/>
          <c:order val="8"/>
          <c:tx>
            <c:v>CRETE Conventional</c:v>
          </c:tx>
          <c:spPr>
            <a:solidFill>
              <a:srgbClr val="E46C0A"/>
            </a:solidFill>
            <a:ln>
              <a:solidFill>
                <a:srgbClr val="E46C0A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(BUY)'!$B$11:$Z$11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8-B39A-4B2D-AEEF-09C073504454}"/>
            </c:ext>
          </c:extLst>
        </c:ser>
        <c:ser>
          <c:idx val="1"/>
          <c:order val="9"/>
          <c:tx>
            <c:v>GAS</c:v>
          </c:tx>
          <c:spPr>
            <a:solidFill>
              <a:srgbClr val="FAC090"/>
            </a:solidFill>
            <a:ln>
              <a:solidFill>
                <a:srgbClr val="FAC09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(BUY)'!$B$12:$Z$12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9-B39A-4B2D-AEEF-09C073504454}"/>
            </c:ext>
          </c:extLst>
        </c:ser>
        <c:ser>
          <c:idx val="4"/>
          <c:order val="10"/>
          <c:tx>
            <c:v>Exports</c:v>
          </c:tx>
          <c:spPr>
            <a:solidFill>
              <a:srgbClr val="FF0000"/>
            </a:solidFill>
            <a:ln>
              <a:solidFill>
                <a:srgbClr val="FF000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(BUY)'!$B$40:$Z$40</c:f>
              <c:numCache>
                <c:formatCode>0.000</c:formatCode>
                <c:ptCount val="24"/>
                <c:pt idx="0">
                  <c:v>806</c:v>
                </c:pt>
                <c:pt idx="1">
                  <c:v>808</c:v>
                </c:pt>
                <c:pt idx="2">
                  <c:v>753</c:v>
                </c:pt>
                <c:pt idx="3">
                  <c:v>782</c:v>
                </c:pt>
                <c:pt idx="4">
                  <c:v>757</c:v>
                </c:pt>
                <c:pt idx="5">
                  <c:v>755</c:v>
                </c:pt>
                <c:pt idx="6">
                  <c:v>756</c:v>
                </c:pt>
                <c:pt idx="7">
                  <c:v>934</c:v>
                </c:pt>
                <c:pt idx="8">
                  <c:v>1022</c:v>
                </c:pt>
                <c:pt idx="9">
                  <c:v>1075</c:v>
                </c:pt>
                <c:pt idx="10">
                  <c:v>938</c:v>
                </c:pt>
                <c:pt idx="11">
                  <c:v>407</c:v>
                </c:pt>
                <c:pt idx="12">
                  <c:v>410</c:v>
                </c:pt>
                <c:pt idx="13">
                  <c:v>400</c:v>
                </c:pt>
                <c:pt idx="14">
                  <c:v>398</c:v>
                </c:pt>
                <c:pt idx="15">
                  <c:v>402</c:v>
                </c:pt>
                <c:pt idx="16">
                  <c:v>885.3</c:v>
                </c:pt>
                <c:pt idx="17">
                  <c:v>859</c:v>
                </c:pt>
                <c:pt idx="18">
                  <c:v>691.4</c:v>
                </c:pt>
                <c:pt idx="19">
                  <c:v>846</c:v>
                </c:pt>
                <c:pt idx="20">
                  <c:v>863</c:v>
                </c:pt>
                <c:pt idx="21">
                  <c:v>780</c:v>
                </c:pt>
                <c:pt idx="22">
                  <c:v>790</c:v>
                </c:pt>
                <c:pt idx="23">
                  <c:v>822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A-B39A-4B2D-AEEF-09C073504454}"/>
            </c:ext>
          </c:extLst>
        </c:ser>
        <c:ser>
          <c:idx val="3"/>
          <c:order val="11"/>
          <c:tx>
            <c:v>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(BUY)'!$B$14:$Z$14</c:f>
              <c:numCache>
                <c:formatCode>General</c:formatCode>
                <c:ptCount val="24"/>
                <c:pt idx="0">
                  <c:v>29</c:v>
                </c:pt>
                <c:pt idx="1">
                  <c:v>29</c:v>
                </c:pt>
                <c:pt idx="2">
                  <c:v>29</c:v>
                </c:pt>
                <c:pt idx="3">
                  <c:v>29</c:v>
                </c:pt>
                <c:pt idx="4">
                  <c:v>29</c:v>
                </c:pt>
                <c:pt idx="5">
                  <c:v>26.725000000000001</c:v>
                </c:pt>
                <c:pt idx="6">
                  <c:v>18.454999999999998</c:v>
                </c:pt>
                <c:pt idx="7">
                  <c:v>0.78200000000000003</c:v>
                </c:pt>
                <c:pt idx="17">
                  <c:v>9.5640000000000001</c:v>
                </c:pt>
                <c:pt idx="18">
                  <c:v>21.363</c:v>
                </c:pt>
                <c:pt idx="19">
                  <c:v>27.433</c:v>
                </c:pt>
                <c:pt idx="20">
                  <c:v>29</c:v>
                </c:pt>
                <c:pt idx="21">
                  <c:v>29</c:v>
                </c:pt>
                <c:pt idx="22">
                  <c:v>29</c:v>
                </c:pt>
                <c:pt idx="23">
                  <c:v>29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B-B39A-4B2D-AEEF-09C073504454}"/>
            </c:ext>
          </c:extLst>
        </c:ser>
        <c:ser>
          <c:idx val="7"/>
          <c:order val="12"/>
          <c:tx>
            <c:v>CRETE 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(BUY)'!$B$15:$Z$15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C-B39A-4B2D-AEEF-09C073504454}"/>
            </c:ext>
          </c:extLst>
        </c:ser>
        <c:ser>
          <c:idx val="2"/>
          <c:order val="13"/>
          <c:tx>
            <c:v>Hydro</c:v>
          </c:tx>
          <c:spPr>
            <a:solidFill>
              <a:srgbClr val="0070C0"/>
            </a:solidFill>
            <a:ln>
              <a:solidFill>
                <a:srgbClr val="0070C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(BUY)'!$B$13:$Z$13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D-B39A-4B2D-AEEF-09C073504454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overlap val="100"/>
        <c:axId val="230185056"/>
        <c:axId val="230185448"/>
      </c:barChart>
      <c:lineChart>
        <c:grouping val="standard"/>
        <c:varyColors val="0"/>
        <c:ser>
          <c:idx val="6"/>
          <c:order val="14"/>
          <c:tx>
            <c:v>GR-MCP</c:v>
          </c:tx>
          <c:spPr>
            <a:ln w="25400" cap="rnd" cmpd="sng">
              <a:solidFill>
                <a:srgbClr val="0070C0"/>
              </a:solidFill>
              <a:round/>
            </a:ln>
            <a:effectLst/>
          </c:spPr>
          <c:marker>
            <c:symbol val="diamond"/>
            <c:size val="6"/>
            <c:spPr>
              <a:solidFill>
                <a:srgbClr val="0070C0"/>
              </a:solidFill>
              <a:ln w="41275">
                <a:solidFill>
                  <a:srgbClr val="0070C0"/>
                </a:solidFill>
              </a:ln>
              <a:effectLst/>
            </c:spPr>
          </c:marker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(BUY)'!$B$7:$Z$7</c:f>
              <c:numCache>
                <c:formatCode>0.00</c:formatCode>
                <c:ptCount val="24"/>
                <c:pt idx="0">
                  <c:v>101.75</c:v>
                </c:pt>
                <c:pt idx="1">
                  <c:v>90.04</c:v>
                </c:pt>
                <c:pt idx="2">
                  <c:v>88.39</c:v>
                </c:pt>
                <c:pt idx="3">
                  <c:v>87.91</c:v>
                </c:pt>
                <c:pt idx="4">
                  <c:v>70.87</c:v>
                </c:pt>
                <c:pt idx="5">
                  <c:v>76.62</c:v>
                </c:pt>
                <c:pt idx="6">
                  <c:v>75.64</c:v>
                </c:pt>
                <c:pt idx="7">
                  <c:v>59.36</c:v>
                </c:pt>
                <c:pt idx="8">
                  <c:v>27.8</c:v>
                </c:pt>
                <c:pt idx="9">
                  <c:v>2.35</c:v>
                </c:pt>
                <c:pt idx="10">
                  <c:v>0.01</c:v>
                </c:pt>
                <c:pt idx="11">
                  <c:v>0.5</c:v>
                </c:pt>
                <c:pt idx="12">
                  <c:v>2.56</c:v>
                </c:pt>
                <c:pt idx="13">
                  <c:v>10</c:v>
                </c:pt>
                <c:pt idx="14">
                  <c:v>10</c:v>
                </c:pt>
                <c:pt idx="15">
                  <c:v>4.78</c:v>
                </c:pt>
                <c:pt idx="16">
                  <c:v>31.42</c:v>
                </c:pt>
                <c:pt idx="17">
                  <c:v>101.73</c:v>
                </c:pt>
                <c:pt idx="18">
                  <c:v>108.45</c:v>
                </c:pt>
                <c:pt idx="19">
                  <c:v>113.41</c:v>
                </c:pt>
                <c:pt idx="20">
                  <c:v>125.89</c:v>
                </c:pt>
                <c:pt idx="21">
                  <c:v>127.19</c:v>
                </c:pt>
                <c:pt idx="22">
                  <c:v>120.07</c:v>
                </c:pt>
                <c:pt idx="23">
                  <c:v>103.5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E-B39A-4B2D-AEEF-09C073504454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230186232"/>
        <c:axId val="230185840"/>
      </c:lineChart>
      <c:catAx>
        <c:axId val="230185056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4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Market Time Unit (CET-Hr)</a:t>
                </a:r>
              </a:p>
            </c:rich>
          </c:tx>
          <c:layout>
            <c:manualLayout>
              <c:xMode val="edge"/>
              <c:yMode val="edge"/>
              <c:x val="0.40611532574781151"/>
              <c:y val="0.94236100389412103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4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00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448"/>
        <c:crosses val="autoZero"/>
        <c:auto val="1"/>
        <c:lblAlgn val="ctr"/>
        <c:lblOffset val="100"/>
        <c:noMultiLvlLbl val="0"/>
      </c:catAx>
      <c:valAx>
        <c:axId val="23018544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400" b="0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Volume (MWh)</a:t>
                </a:r>
              </a:p>
            </c:rich>
          </c:tx>
          <c:layout>
            <c:manualLayout>
              <c:xMode val="edge"/>
              <c:yMode val="edge"/>
              <c:x val="6.1164849755849376E-3"/>
              <c:y val="0.38479425302991532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400" b="0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056"/>
        <c:crosses val="autoZero"/>
        <c:crossBetween val="between"/>
      </c:valAx>
      <c:valAx>
        <c:axId val="230185840"/>
        <c:scaling>
          <c:orientation val="minMax"/>
        </c:scaling>
        <c:delete val="0"/>
        <c:axPos val="r"/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4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GR-MCP (</a:t>
                </a:r>
                <a:r>
                  <a:rPr lang="el-GR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€</a:t>
                </a:r>
                <a:r>
                  <a:rPr lang="en-US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/MWh)</a:t>
                </a:r>
              </a:p>
            </c:rich>
          </c:tx>
          <c:layout>
            <c:manualLayout>
              <c:xMode val="edge"/>
              <c:yMode val="edge"/>
              <c:x val="0.96595699316536188"/>
              <c:y val="0.35805714236700803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4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out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6232"/>
        <c:crosses val="max"/>
        <c:crossBetween val="between"/>
      </c:valAx>
      <c:catAx>
        <c:axId val="230186232"/>
        <c:scaling>
          <c:orientation val="minMax"/>
        </c:scaling>
        <c:delete val="1"/>
        <c:axPos val="b"/>
        <c:numFmt formatCode="00" sourceLinked="1"/>
        <c:majorTickMark val="out"/>
        <c:minorTickMark val="none"/>
        <c:tickLblPos val="nextTo"/>
        <c:crossAx val="230185840"/>
        <c:crosses val="autoZero"/>
        <c:auto val="1"/>
        <c:lblAlgn val="ctr"/>
        <c:lblOffset val="100"/>
        <c:noMultiLvlLbl val="0"/>
      </c:catAx>
      <c:spPr>
        <a:noFill/>
        <a:ln>
          <a:noFill/>
        </a:ln>
        <a:effectLst/>
      </c:spPr>
    </c:plotArea>
    <c:legend>
      <c:legendPos val="b"/>
      <c:legendEntry>
        <c:idx val="7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8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9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0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1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2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3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4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ayout>
        <c:manualLayout>
          <c:xMode val="edge"/>
          <c:yMode val="edge"/>
          <c:x val="5.6031024513082412E-3"/>
          <c:y val="1.7450176550173495E-2"/>
          <c:w val="0.98602425875699351"/>
          <c:h val="0.12626346809283628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accent5">
                  <a:lumMod val="50000"/>
                </a:schemeClr>
              </a:solidFill>
              <a:latin typeface="Century Gothic" panose="020B0502020202020204" pitchFamily="34" charset="0"/>
              <a:ea typeface="+mn-ea"/>
              <a:cs typeface="Arial" panose="020B0604020202020204" pitchFamily="34" charset="0"/>
            </a:defRPr>
          </a:pPr>
          <a:endParaRPr lang="el-GR"/>
        </a:p>
      </c:txPr>
    </c:legend>
    <c:plotVisOnly val="1"/>
    <c:dispBlanksAs val="gap"/>
    <c:showDLblsOverMax val="0"/>
  </c:chart>
  <c:spPr>
    <a:noFill/>
    <a:ln w="9525" cap="flat" cmpd="sng" algn="ctr">
      <a:noFill/>
      <a:round/>
    </a:ln>
    <a:effectLst/>
  </c:spPr>
  <c:txPr>
    <a:bodyPr/>
    <a:lstStyle/>
    <a:p>
      <a:pPr>
        <a:defRPr/>
      </a:pPr>
      <a:endParaRPr lang="el-GR"/>
    </a:p>
  </c:txPr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9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.xml><?xml version="1.0" encoding="utf-8"?>
<cs:chartStyle xmlns:cs="http://schemas.microsoft.com/office/drawing/2012/chartStyle" xmlns:a="http://schemas.openxmlformats.org/drawingml/2006/main" id="29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4.bin"/></Relationships>
</file>

<file path=xl/chartsheets/_rels/sheet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chartsheets/sheet1.xml><?xml version="1.0" encoding="utf-8"?>
<chartsheet xmlns="http://schemas.openxmlformats.org/spreadsheetml/2006/main" xmlns:r="http://schemas.openxmlformats.org/officeDocument/2006/relationships">
  <sheetPr codeName="Chart1"/>
  <sheetViews>
    <sheetView zoomScale="110" workbookViewId="0"/>
  </sheetViews>
  <pageMargins left="0.70866141732283472" right="0.70866141732283472" top="0.74803149606299213" bottom="0.74803149606299213" header="0.31496062992125984" footer="0.31496062992125984"/>
  <pageSetup paperSize="9" orientation="landscape" horizontalDpi="300" verticalDpi="300" r:id="rId1"/>
  <drawing r:id="rId2"/>
</chartsheet>
</file>

<file path=xl/chartsheets/sheet2.xml><?xml version="1.0" encoding="utf-8"?>
<chartsheet xmlns="http://schemas.openxmlformats.org/spreadsheetml/2006/main" xmlns:r="http://schemas.openxmlformats.org/officeDocument/2006/relationships">
  <sheetPr codeName="Chart2"/>
  <sheetViews>
    <sheetView zoomScale="110" workbookViewId="0"/>
  </sheetViews>
  <pageMargins left="0.7" right="0.7" top="0.75" bottom="0.75" header="0.3" footer="0.3"/>
  <drawing r:id="rId1"/>
</chartsheet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2.xml"/></Relationships>
</file>

<file path=xl/drawings/drawing1.xml><?xml version="1.0" encoding="utf-8"?>
<xdr:wsDr xmlns:xdr="http://schemas.openxmlformats.org/drawingml/2006/spreadsheetDrawing" xmlns:a="http://schemas.openxmlformats.org/drawingml/2006/main">
  <xdr:absoluteAnchor>
    <xdr:pos x="0" y="0"/>
    <xdr:ext cx="9275618" cy="6061364"/>
    <xdr:graphicFrame macro="">
      <xdr:nvGraphicFramePr>
        <xdr:cNvPr id="2" name="Chart 1"/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drawings/drawing2.xml><?xml version="1.0" encoding="utf-8"?>
<xdr:wsDr xmlns:xdr="http://schemas.openxmlformats.org/drawingml/2006/spreadsheetDrawing" xmlns:a="http://schemas.openxmlformats.org/drawingml/2006/main">
  <xdr:absoluteAnchor>
    <xdr:pos x="0" y="0"/>
    <xdr:ext cx="9289473" cy="6061364"/>
    <xdr:graphicFrame macro="">
      <xdr:nvGraphicFramePr>
        <xdr:cNvPr id="2" name="Chart 1"/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4"/>
  <dimension ref="A1:AA52"/>
  <sheetViews>
    <sheetView showGridLines="0" tabSelected="1" zoomScale="80" zoomScaleNormal="80" workbookViewId="0">
      <pane xSplit="1" ySplit="2" topLeftCell="B3" activePane="bottomRight" state="frozen"/>
      <selection sqref="A1:XFD1048576"/>
      <selection pane="topRight" sqref="A1:XFD1048576"/>
      <selection pane="bottomLeft" sqref="A1:XFD1048576"/>
      <selection pane="bottomRight" activeCell="C7" sqref="C7"/>
    </sheetView>
  </sheetViews>
  <sheetFormatPr defaultColWidth="9.140625" defaultRowHeight="15.95" customHeight="1" x14ac:dyDescent="0.2"/>
  <cols>
    <col min="1" max="1" width="42.140625" style="5" customWidth="1"/>
    <col min="2" max="25" width="10.7109375" style="5" customWidth="1"/>
    <col min="26" max="26" width="10.7109375" style="5" hidden="1" customWidth="1"/>
    <col min="27" max="27" width="14.7109375" style="5" customWidth="1"/>
    <col min="28" max="16384" width="9.140625" style="5"/>
  </cols>
  <sheetData>
    <row r="1" spans="1:27" ht="39.950000000000003" customHeight="1" thickBot="1" x14ac:dyDescent="0.25">
      <c r="A1" s="1" t="s">
        <v>52</v>
      </c>
      <c r="B1" s="2"/>
      <c r="C1" s="3"/>
      <c r="D1" s="3"/>
      <c r="E1" s="3"/>
      <c r="F1" s="3"/>
      <c r="G1" s="3"/>
      <c r="H1" s="3"/>
      <c r="I1" s="3"/>
      <c r="J1" s="3"/>
      <c r="K1" s="3"/>
      <c r="L1" s="3"/>
      <c r="M1" s="3"/>
      <c r="N1" s="3"/>
      <c r="O1" s="3"/>
      <c r="P1" s="3"/>
      <c r="Q1" s="3"/>
      <c r="R1" s="3"/>
      <c r="S1" s="3"/>
      <c r="T1" s="3"/>
      <c r="U1" s="3"/>
      <c r="V1" s="4" t="s">
        <v>0</v>
      </c>
      <c r="W1" s="4"/>
      <c r="X1" s="4"/>
      <c r="Y1" s="4"/>
      <c r="Z1" s="4"/>
      <c r="AA1" s="4"/>
    </row>
    <row r="2" spans="1:27" ht="30" customHeight="1" thickBot="1" x14ac:dyDescent="0.25">
      <c r="A2" s="6">
        <v>45836</v>
      </c>
      <c r="B2" s="7">
        <v>1</v>
      </c>
      <c r="C2" s="8">
        <v>2</v>
      </c>
      <c r="D2" s="8">
        <v>3</v>
      </c>
      <c r="E2" s="8">
        <v>4</v>
      </c>
      <c r="F2" s="8">
        <v>5</v>
      </c>
      <c r="G2" s="8">
        <v>6</v>
      </c>
      <c r="H2" s="8">
        <v>7</v>
      </c>
      <c r="I2" s="8">
        <v>8</v>
      </c>
      <c r="J2" s="8">
        <v>9</v>
      </c>
      <c r="K2" s="8">
        <v>10</v>
      </c>
      <c r="L2" s="8">
        <v>11</v>
      </c>
      <c r="M2" s="8">
        <v>12</v>
      </c>
      <c r="N2" s="8">
        <v>13</v>
      </c>
      <c r="O2" s="8">
        <v>14</v>
      </c>
      <c r="P2" s="8">
        <v>15</v>
      </c>
      <c r="Q2" s="8">
        <v>16</v>
      </c>
      <c r="R2" s="8">
        <v>17</v>
      </c>
      <c r="S2" s="8">
        <v>18</v>
      </c>
      <c r="T2" s="8">
        <v>19</v>
      </c>
      <c r="U2" s="8">
        <v>20</v>
      </c>
      <c r="V2" s="8">
        <v>21</v>
      </c>
      <c r="W2" s="8">
        <v>22</v>
      </c>
      <c r="X2" s="8">
        <v>23</v>
      </c>
      <c r="Y2" s="9">
        <v>24</v>
      </c>
      <c r="Z2" s="10"/>
      <c r="AA2" s="11" t="s">
        <v>1</v>
      </c>
    </row>
    <row r="3" spans="1:27" ht="30" customHeight="1" thickBot="1" x14ac:dyDescent="0.25">
      <c r="A3" s="12" t="s">
        <v>2</v>
      </c>
      <c r="B3" s="13"/>
      <c r="C3" s="14"/>
      <c r="D3" s="14"/>
      <c r="E3" s="14"/>
      <c r="F3" s="14"/>
      <c r="G3" s="14"/>
      <c r="H3" s="14"/>
      <c r="I3" s="14"/>
      <c r="J3" s="14"/>
      <c r="K3" s="14"/>
      <c r="L3" s="14"/>
      <c r="M3" s="14"/>
      <c r="N3" s="14"/>
      <c r="O3" s="14"/>
      <c r="P3" s="14"/>
      <c r="Q3" s="14"/>
      <c r="R3" s="14"/>
      <c r="S3" s="14"/>
      <c r="T3" s="14"/>
      <c r="U3" s="14"/>
      <c r="V3" s="14"/>
      <c r="W3" s="14"/>
      <c r="X3" s="14"/>
      <c r="Y3" s="14"/>
      <c r="Z3" s="14"/>
      <c r="AA3" s="15"/>
    </row>
    <row r="4" spans="1:27" ht="24.95" customHeight="1" x14ac:dyDescent="0.2">
      <c r="A4" s="16" t="s">
        <v>3</v>
      </c>
      <c r="B4" s="17">
        <v>8154.9719999999998</v>
      </c>
      <c r="C4" s="18">
        <v>7835.7829999999985</v>
      </c>
      <c r="D4" s="18">
        <v>7467.4859999999999</v>
      </c>
      <c r="E4" s="18">
        <v>7314.7110000000021</v>
      </c>
      <c r="F4" s="18">
        <v>7199.09</v>
      </c>
      <c r="G4" s="18">
        <v>7175.4800000000014</v>
      </c>
      <c r="H4" s="18">
        <v>7560.170000000001</v>
      </c>
      <c r="I4" s="18">
        <v>8397.2100000000009</v>
      </c>
      <c r="J4" s="18">
        <v>9004.0180000000018</v>
      </c>
      <c r="K4" s="18">
        <v>9778.1869999999981</v>
      </c>
      <c r="L4" s="18">
        <v>10205.743</v>
      </c>
      <c r="M4" s="18">
        <v>10016.630000000001</v>
      </c>
      <c r="N4" s="18">
        <v>10163.697000000002</v>
      </c>
      <c r="O4" s="18">
        <v>10000.660000000002</v>
      </c>
      <c r="P4" s="18">
        <v>9747.4499999999971</v>
      </c>
      <c r="Q4" s="18">
        <v>9704.9809999999998</v>
      </c>
      <c r="R4" s="18">
        <v>9818.367000000002</v>
      </c>
      <c r="S4" s="18">
        <v>9699.2190000000046</v>
      </c>
      <c r="T4" s="18">
        <v>9459.242000000002</v>
      </c>
      <c r="U4" s="18">
        <v>9419.8570000000018</v>
      </c>
      <c r="V4" s="18">
        <v>9386.8840000000018</v>
      </c>
      <c r="W4" s="18">
        <v>9004.6329999999998</v>
      </c>
      <c r="X4" s="18">
        <v>8622.7309999999998</v>
      </c>
      <c r="Y4" s="18">
        <v>8266.518</v>
      </c>
      <c r="Z4" s="19"/>
      <c r="AA4" s="20">
        <f>SUM(B4:Z4)</f>
        <v>213403.71899999998</v>
      </c>
    </row>
    <row r="5" spans="1:27" ht="24.95" customHeight="1" thickBot="1" x14ac:dyDescent="0.25">
      <c r="A5" s="21"/>
      <c r="B5" s="22"/>
      <c r="C5" s="23"/>
      <c r="D5" s="23"/>
      <c r="E5" s="23"/>
      <c r="F5" s="23"/>
      <c r="G5" s="23"/>
      <c r="H5" s="23"/>
      <c r="I5" s="23"/>
      <c r="J5" s="23"/>
      <c r="K5" s="23"/>
      <c r="L5" s="23"/>
      <c r="M5" s="23"/>
      <c r="N5" s="23"/>
      <c r="O5" s="23"/>
      <c r="P5" s="23"/>
      <c r="Q5" s="23"/>
      <c r="R5" s="23"/>
      <c r="S5" s="23"/>
      <c r="T5" s="23"/>
      <c r="U5" s="23"/>
      <c r="V5" s="23"/>
      <c r="W5" s="23"/>
      <c r="X5" s="23"/>
      <c r="Y5" s="23"/>
      <c r="Z5" s="24"/>
      <c r="AA5" s="25"/>
    </row>
    <row r="6" spans="1:27" ht="30" customHeight="1" thickBot="1" x14ac:dyDescent="0.25">
      <c r="A6" s="12" t="s">
        <v>4</v>
      </c>
      <c r="B6" s="13"/>
      <c r="C6" s="14"/>
      <c r="D6" s="14"/>
      <c r="E6" s="14"/>
      <c r="F6" s="14"/>
      <c r="G6" s="14"/>
      <c r="H6" s="14"/>
      <c r="I6" s="14"/>
      <c r="J6" s="14"/>
      <c r="K6" s="14"/>
      <c r="L6" s="14"/>
      <c r="M6" s="14"/>
      <c r="N6" s="14"/>
      <c r="O6" s="14"/>
      <c r="P6" s="14"/>
      <c r="Q6" s="14"/>
      <c r="R6" s="14"/>
      <c r="S6" s="14"/>
      <c r="T6" s="14"/>
      <c r="U6" s="14"/>
      <c r="V6" s="14"/>
      <c r="W6" s="14"/>
      <c r="X6" s="14"/>
      <c r="Y6" s="14"/>
      <c r="Z6" s="14"/>
      <c r="AA6" s="15"/>
    </row>
    <row r="7" spans="1:27" ht="24.95" customHeight="1" x14ac:dyDescent="0.2">
      <c r="A7" s="26" t="s">
        <v>3</v>
      </c>
      <c r="B7" s="27">
        <v>101.75</v>
      </c>
      <c r="C7" s="28">
        <v>90.04</v>
      </c>
      <c r="D7" s="28">
        <v>88.39</v>
      </c>
      <c r="E7" s="28">
        <v>87.91</v>
      </c>
      <c r="F7" s="28">
        <v>70.87</v>
      </c>
      <c r="G7" s="28">
        <v>76.62</v>
      </c>
      <c r="H7" s="28">
        <v>75.64</v>
      </c>
      <c r="I7" s="28">
        <v>59.36</v>
      </c>
      <c r="J7" s="28">
        <v>27.8</v>
      </c>
      <c r="K7" s="28">
        <v>2.35</v>
      </c>
      <c r="L7" s="28">
        <v>0.01</v>
      </c>
      <c r="M7" s="28">
        <v>0.5</v>
      </c>
      <c r="N7" s="28">
        <v>2.56</v>
      </c>
      <c r="O7" s="28">
        <v>10</v>
      </c>
      <c r="P7" s="28">
        <v>10</v>
      </c>
      <c r="Q7" s="28">
        <v>4.78</v>
      </c>
      <c r="R7" s="28">
        <v>31.42</v>
      </c>
      <c r="S7" s="28">
        <v>101.73</v>
      </c>
      <c r="T7" s="28">
        <v>108.45</v>
      </c>
      <c r="U7" s="28">
        <v>113.41</v>
      </c>
      <c r="V7" s="28">
        <v>125.89</v>
      </c>
      <c r="W7" s="28">
        <v>127.19</v>
      </c>
      <c r="X7" s="28">
        <v>120.07</v>
      </c>
      <c r="Y7" s="28">
        <v>103.5</v>
      </c>
      <c r="Z7" s="29"/>
      <c r="AA7" s="30">
        <f>IF(SUM(B7:Z7)&lt;&gt;0,AVERAGEIF(B7:Z7,"&lt;&gt;"""),"")</f>
        <v>64.176666666666662</v>
      </c>
    </row>
    <row r="8" spans="1:27" ht="24.95" customHeight="1" thickBot="1" x14ac:dyDescent="0.25">
      <c r="A8" s="31"/>
      <c r="B8" s="32"/>
      <c r="C8" s="33"/>
      <c r="D8" s="33"/>
      <c r="E8" s="33"/>
      <c r="F8" s="33"/>
      <c r="G8" s="33"/>
      <c r="H8" s="33"/>
      <c r="I8" s="33"/>
      <c r="J8" s="33"/>
      <c r="K8" s="33"/>
      <c r="L8" s="33"/>
      <c r="M8" s="33"/>
      <c r="N8" s="33"/>
      <c r="O8" s="33"/>
      <c r="P8" s="33"/>
      <c r="Q8" s="33"/>
      <c r="R8" s="33"/>
      <c r="S8" s="33"/>
      <c r="T8" s="33"/>
      <c r="U8" s="33"/>
      <c r="V8" s="33"/>
      <c r="W8" s="33"/>
      <c r="X8" s="33"/>
      <c r="Y8" s="33"/>
      <c r="Z8" s="34"/>
      <c r="AA8" s="35"/>
    </row>
    <row r="9" spans="1:27" ht="30" customHeight="1" thickBot="1" x14ac:dyDescent="0.25">
      <c r="A9" s="36" t="s">
        <v>5</v>
      </c>
      <c r="B9" s="37"/>
      <c r="C9" s="38"/>
      <c r="D9" s="38"/>
      <c r="E9" s="38"/>
      <c r="F9" s="38"/>
      <c r="G9" s="38"/>
      <c r="H9" s="38"/>
      <c r="I9" s="38"/>
      <c r="J9" s="38"/>
      <c r="K9" s="38"/>
      <c r="L9" s="38"/>
      <c r="M9" s="38"/>
      <c r="N9" s="38"/>
      <c r="O9" s="38"/>
      <c r="P9" s="38"/>
      <c r="Q9" s="38"/>
      <c r="R9" s="38"/>
      <c r="S9" s="38"/>
      <c r="T9" s="38"/>
      <c r="U9" s="38"/>
      <c r="V9" s="38"/>
      <c r="W9" s="38"/>
      <c r="X9" s="38"/>
      <c r="Y9" s="38"/>
      <c r="Z9" s="39"/>
      <c r="AA9" s="11" t="s">
        <v>1</v>
      </c>
    </row>
    <row r="10" spans="1:27" ht="24.95" customHeight="1" x14ac:dyDescent="0.2">
      <c r="A10" s="40" t="s">
        <v>6</v>
      </c>
      <c r="B10" s="41">
        <v>143</v>
      </c>
      <c r="C10" s="42"/>
      <c r="D10" s="42"/>
      <c r="E10" s="42"/>
      <c r="F10" s="42"/>
      <c r="G10" s="42"/>
      <c r="H10" s="42"/>
      <c r="I10" s="42"/>
      <c r="J10" s="42"/>
      <c r="K10" s="42"/>
      <c r="L10" s="42"/>
      <c r="M10" s="42"/>
      <c r="N10" s="42"/>
      <c r="O10" s="42"/>
      <c r="P10" s="42"/>
      <c r="Q10" s="42"/>
      <c r="R10" s="42"/>
      <c r="S10" s="42"/>
      <c r="T10" s="42"/>
      <c r="U10" s="42"/>
      <c r="V10" s="42"/>
      <c r="W10" s="42"/>
      <c r="X10" s="42"/>
      <c r="Y10" s="42"/>
      <c r="Z10" s="43"/>
      <c r="AA10" s="44">
        <f t="shared" ref="AA10:AA15" si="0">SUM(B10:Z10)</f>
        <v>143</v>
      </c>
    </row>
    <row r="11" spans="1:27" ht="24.95" customHeight="1" x14ac:dyDescent="0.2">
      <c r="A11" s="45" t="s">
        <v>7</v>
      </c>
      <c r="B11" s="46">
        <v>129</v>
      </c>
      <c r="C11" s="47">
        <v>117</v>
      </c>
      <c r="D11" s="47">
        <v>117</v>
      </c>
      <c r="E11" s="47">
        <v>117</v>
      </c>
      <c r="F11" s="47">
        <v>117</v>
      </c>
      <c r="G11" s="47">
        <v>117</v>
      </c>
      <c r="H11" s="47">
        <v>139</v>
      </c>
      <c r="I11" s="47">
        <v>191</v>
      </c>
      <c r="J11" s="47">
        <v>224</v>
      </c>
      <c r="K11" s="47">
        <v>229</v>
      </c>
      <c r="L11" s="47">
        <v>227</v>
      </c>
      <c r="M11" s="47">
        <v>227</v>
      </c>
      <c r="N11" s="47">
        <v>231</v>
      </c>
      <c r="O11" s="47">
        <v>228</v>
      </c>
      <c r="P11" s="47">
        <v>221</v>
      </c>
      <c r="Q11" s="47">
        <v>227</v>
      </c>
      <c r="R11" s="47">
        <v>251</v>
      </c>
      <c r="S11" s="47">
        <v>288</v>
      </c>
      <c r="T11" s="47">
        <v>302</v>
      </c>
      <c r="U11" s="47">
        <v>293</v>
      </c>
      <c r="V11" s="47">
        <v>276</v>
      </c>
      <c r="W11" s="47">
        <v>239</v>
      </c>
      <c r="X11" s="47">
        <v>197</v>
      </c>
      <c r="Y11" s="47">
        <v>143</v>
      </c>
      <c r="Z11" s="48"/>
      <c r="AA11" s="49">
        <f t="shared" si="0"/>
        <v>4847</v>
      </c>
    </row>
    <row r="12" spans="1:27" ht="24.95" customHeight="1" x14ac:dyDescent="0.2">
      <c r="A12" s="50" t="s">
        <v>8</v>
      </c>
      <c r="B12" s="51">
        <v>4401.3680000000004</v>
      </c>
      <c r="C12" s="52">
        <v>4132.8999999999996</v>
      </c>
      <c r="D12" s="52">
        <v>3752.078</v>
      </c>
      <c r="E12" s="52">
        <v>3588.4650000000001</v>
      </c>
      <c r="F12" s="52">
        <v>3352.9</v>
      </c>
      <c r="G12" s="52">
        <v>3162.9</v>
      </c>
      <c r="H12" s="52">
        <v>2927.9</v>
      </c>
      <c r="I12" s="52">
        <v>2457.9</v>
      </c>
      <c r="J12" s="52">
        <v>1802.9</v>
      </c>
      <c r="K12" s="52">
        <v>1744.9</v>
      </c>
      <c r="L12" s="52">
        <v>1304.9000000000001</v>
      </c>
      <c r="M12" s="52">
        <v>627.9</v>
      </c>
      <c r="N12" s="52">
        <v>627.9</v>
      </c>
      <c r="O12" s="52">
        <v>627.9</v>
      </c>
      <c r="P12" s="52">
        <v>712.9</v>
      </c>
      <c r="Q12" s="52">
        <v>1219.9000000000001</v>
      </c>
      <c r="R12" s="52">
        <v>1854.9</v>
      </c>
      <c r="S12" s="52">
        <v>3003.9950000000003</v>
      </c>
      <c r="T12" s="52">
        <v>3639.8110000000001</v>
      </c>
      <c r="U12" s="52">
        <v>3751.991</v>
      </c>
      <c r="V12" s="52">
        <v>3767.2250000000004</v>
      </c>
      <c r="W12" s="52">
        <v>3848.66</v>
      </c>
      <c r="X12" s="52">
        <v>3855.4609999999998</v>
      </c>
      <c r="Y12" s="52">
        <v>3741.797</v>
      </c>
      <c r="Z12" s="53"/>
      <c r="AA12" s="54">
        <f t="shared" si="0"/>
        <v>63909.451000000015</v>
      </c>
    </row>
    <row r="13" spans="1:27" ht="24.95" customHeight="1" x14ac:dyDescent="0.2">
      <c r="A13" s="50" t="s">
        <v>9</v>
      </c>
      <c r="B13" s="51">
        <v>295</v>
      </c>
      <c r="C13" s="52">
        <v>246</v>
      </c>
      <c r="D13" s="52">
        <v>126</v>
      </c>
      <c r="E13" s="52">
        <v>56</v>
      </c>
      <c r="F13" s="52">
        <v>70</v>
      </c>
      <c r="G13" s="52">
        <v>170</v>
      </c>
      <c r="H13" s="52">
        <v>224</v>
      </c>
      <c r="I13" s="52">
        <v>224</v>
      </c>
      <c r="J13" s="52">
        <v>172</v>
      </c>
      <c r="K13" s="52">
        <v>172</v>
      </c>
      <c r="L13" s="52">
        <v>86</v>
      </c>
      <c r="M13" s="52">
        <v>60</v>
      </c>
      <c r="N13" s="52">
        <v>80</v>
      </c>
      <c r="O13" s="52">
        <v>64</v>
      </c>
      <c r="P13" s="52">
        <v>60</v>
      </c>
      <c r="Q13" s="52">
        <v>60</v>
      </c>
      <c r="R13" s="52">
        <v>60</v>
      </c>
      <c r="S13" s="52">
        <v>60</v>
      </c>
      <c r="T13" s="52">
        <v>917</v>
      </c>
      <c r="U13" s="52">
        <v>1488</v>
      </c>
      <c r="V13" s="52">
        <v>1595</v>
      </c>
      <c r="W13" s="52">
        <v>1498</v>
      </c>
      <c r="X13" s="52">
        <v>845</v>
      </c>
      <c r="Y13" s="52">
        <v>560</v>
      </c>
      <c r="Z13" s="53"/>
      <c r="AA13" s="54">
        <f t="shared" si="0"/>
        <v>9188</v>
      </c>
    </row>
    <row r="14" spans="1:27" ht="24.95" customHeight="1" x14ac:dyDescent="0.2">
      <c r="A14" s="55" t="s">
        <v>10</v>
      </c>
      <c r="B14" s="56">
        <v>1509.3040000000001</v>
      </c>
      <c r="C14" s="57">
        <v>1602.3830000000003</v>
      </c>
      <c r="D14" s="57">
        <v>1702.4079999999999</v>
      </c>
      <c r="E14" s="57">
        <v>1788.2459999999999</v>
      </c>
      <c r="F14" s="57">
        <v>1925.19</v>
      </c>
      <c r="G14" s="57">
        <v>2171.08</v>
      </c>
      <c r="H14" s="57">
        <v>2919.3700000000003</v>
      </c>
      <c r="I14" s="57">
        <v>4335.5099999999993</v>
      </c>
      <c r="J14" s="57">
        <v>5664.8180000000011</v>
      </c>
      <c r="K14" s="57">
        <v>6421.1870000000008</v>
      </c>
      <c r="L14" s="57">
        <v>6685.8429999999998</v>
      </c>
      <c r="M14" s="57">
        <v>7225.9299999999985</v>
      </c>
      <c r="N14" s="57">
        <v>7311.6970000000001</v>
      </c>
      <c r="O14" s="57">
        <v>7150.7599999999993</v>
      </c>
      <c r="P14" s="57">
        <v>6825.5499999999993</v>
      </c>
      <c r="Q14" s="57">
        <v>6237.0809999999983</v>
      </c>
      <c r="R14" s="57">
        <v>5766.4669999999996</v>
      </c>
      <c r="S14" s="57">
        <v>4613.4239999999982</v>
      </c>
      <c r="T14" s="57">
        <v>3363.9309999999996</v>
      </c>
      <c r="U14" s="57">
        <v>2712.0660000000012</v>
      </c>
      <c r="V14" s="57">
        <v>2561.3590000000004</v>
      </c>
      <c r="W14" s="57">
        <v>2639.0729999999999</v>
      </c>
      <c r="X14" s="57">
        <v>2733.87</v>
      </c>
      <c r="Y14" s="57">
        <v>2894.4210000000003</v>
      </c>
      <c r="Z14" s="58"/>
      <c r="AA14" s="59">
        <f t="shared" si="0"/>
        <v>98760.967999999993</v>
      </c>
    </row>
    <row r="15" spans="1:27" ht="24.95" customHeight="1" x14ac:dyDescent="0.2">
      <c r="A15" s="55" t="s">
        <v>11</v>
      </c>
      <c r="B15" s="56">
        <v>136</v>
      </c>
      <c r="C15" s="57">
        <v>137</v>
      </c>
      <c r="D15" s="57">
        <v>137</v>
      </c>
      <c r="E15" s="57">
        <v>139</v>
      </c>
      <c r="F15" s="57">
        <v>143</v>
      </c>
      <c r="G15" s="57">
        <v>147</v>
      </c>
      <c r="H15" s="57">
        <v>154</v>
      </c>
      <c r="I15" s="57">
        <v>165</v>
      </c>
      <c r="J15" s="57">
        <v>179</v>
      </c>
      <c r="K15" s="57">
        <v>194</v>
      </c>
      <c r="L15" s="57">
        <v>205</v>
      </c>
      <c r="M15" s="57">
        <v>212</v>
      </c>
      <c r="N15" s="57">
        <v>214</v>
      </c>
      <c r="O15" s="57">
        <v>212</v>
      </c>
      <c r="P15" s="57">
        <v>207</v>
      </c>
      <c r="Q15" s="57">
        <v>198</v>
      </c>
      <c r="R15" s="57">
        <v>186</v>
      </c>
      <c r="S15" s="57">
        <v>169</v>
      </c>
      <c r="T15" s="57">
        <v>156</v>
      </c>
      <c r="U15" s="57">
        <v>150</v>
      </c>
      <c r="V15" s="57">
        <v>150</v>
      </c>
      <c r="W15" s="57">
        <v>149</v>
      </c>
      <c r="X15" s="57">
        <v>148</v>
      </c>
      <c r="Y15" s="57">
        <v>146</v>
      </c>
      <c r="Z15" s="58"/>
      <c r="AA15" s="59">
        <f t="shared" si="0"/>
        <v>4033</v>
      </c>
    </row>
    <row r="16" spans="1:27" ht="30" customHeight="1" thickBot="1" x14ac:dyDescent="0.25">
      <c r="A16" s="60" t="s">
        <v>12</v>
      </c>
      <c r="B16" s="61">
        <f t="shared" ref="B16:Z16" si="1">IF(LEN(B$2)&gt;0,SUM(B10:B15),"")</f>
        <v>6613.6720000000005</v>
      </c>
      <c r="C16" s="62">
        <f t="shared" si="1"/>
        <v>6235.2829999999994</v>
      </c>
      <c r="D16" s="62">
        <f t="shared" si="1"/>
        <v>5834.4859999999999</v>
      </c>
      <c r="E16" s="62">
        <f t="shared" si="1"/>
        <v>5688.7110000000002</v>
      </c>
      <c r="F16" s="62">
        <f t="shared" si="1"/>
        <v>5608.09</v>
      </c>
      <c r="G16" s="62">
        <f t="shared" si="1"/>
        <v>5767.98</v>
      </c>
      <c r="H16" s="62">
        <f t="shared" si="1"/>
        <v>6364.27</v>
      </c>
      <c r="I16" s="62">
        <f t="shared" si="1"/>
        <v>7373.41</v>
      </c>
      <c r="J16" s="62">
        <f t="shared" si="1"/>
        <v>8042.7180000000008</v>
      </c>
      <c r="K16" s="62">
        <f t="shared" si="1"/>
        <v>8761.0870000000014</v>
      </c>
      <c r="L16" s="62">
        <f t="shared" si="1"/>
        <v>8508.7430000000004</v>
      </c>
      <c r="M16" s="62">
        <f t="shared" si="1"/>
        <v>8352.8299999999981</v>
      </c>
      <c r="N16" s="62">
        <f t="shared" si="1"/>
        <v>8464.5969999999998</v>
      </c>
      <c r="O16" s="62">
        <f t="shared" si="1"/>
        <v>8282.66</v>
      </c>
      <c r="P16" s="62">
        <f t="shared" si="1"/>
        <v>8026.4499999999989</v>
      </c>
      <c r="Q16" s="62">
        <f t="shared" si="1"/>
        <v>7941.9809999999979</v>
      </c>
      <c r="R16" s="62">
        <f t="shared" si="1"/>
        <v>8118.3670000000002</v>
      </c>
      <c r="S16" s="62">
        <f t="shared" si="1"/>
        <v>8134.4189999999981</v>
      </c>
      <c r="T16" s="62">
        <f t="shared" si="1"/>
        <v>8378.7419999999984</v>
      </c>
      <c r="U16" s="62">
        <f t="shared" si="1"/>
        <v>8395.0570000000007</v>
      </c>
      <c r="V16" s="62">
        <f t="shared" si="1"/>
        <v>8349.5840000000007</v>
      </c>
      <c r="W16" s="62">
        <f t="shared" si="1"/>
        <v>8373.7330000000002</v>
      </c>
      <c r="X16" s="62">
        <f t="shared" si="1"/>
        <v>7779.3309999999992</v>
      </c>
      <c r="Y16" s="62">
        <f t="shared" si="1"/>
        <v>7485.2180000000008</v>
      </c>
      <c r="Z16" s="63" t="str">
        <f t="shared" si="1"/>
        <v/>
      </c>
      <c r="AA16" s="64">
        <f>SUM(AA10:AA15)</f>
        <v>180881.41899999999</v>
      </c>
    </row>
    <row r="17" spans="1:27" ht="18" customHeight="1" thickBot="1" x14ac:dyDescent="0.25">
      <c r="A17" s="65"/>
      <c r="B17" s="66"/>
      <c r="C17" s="67"/>
      <c r="D17" s="67"/>
      <c r="E17" s="67"/>
      <c r="F17" s="67"/>
      <c r="G17" s="67"/>
      <c r="H17" s="67"/>
      <c r="I17" s="67"/>
      <c r="J17" s="67"/>
      <c r="K17" s="67"/>
      <c r="L17" s="67"/>
      <c r="M17" s="67"/>
      <c r="N17" s="67"/>
      <c r="O17" s="67"/>
      <c r="P17" s="67"/>
      <c r="Q17" s="67"/>
      <c r="R17" s="67"/>
      <c r="S17" s="67"/>
      <c r="T17" s="67"/>
      <c r="U17" s="67"/>
      <c r="V17" s="67"/>
      <c r="W17" s="67"/>
      <c r="X17" s="67"/>
      <c r="Y17" s="67"/>
      <c r="Z17" s="67"/>
      <c r="AA17" s="68"/>
    </row>
    <row r="18" spans="1:27" ht="30" customHeight="1" thickBot="1" x14ac:dyDescent="0.25">
      <c r="A18" s="69" t="s">
        <v>13</v>
      </c>
      <c r="B18" s="37"/>
      <c r="C18" s="38"/>
      <c r="D18" s="38"/>
      <c r="E18" s="38"/>
      <c r="F18" s="38"/>
      <c r="G18" s="38"/>
      <c r="H18" s="38"/>
      <c r="I18" s="38"/>
      <c r="J18" s="38"/>
      <c r="K18" s="38"/>
      <c r="L18" s="38"/>
      <c r="M18" s="38"/>
      <c r="N18" s="38"/>
      <c r="O18" s="38"/>
      <c r="P18" s="38"/>
      <c r="Q18" s="38"/>
      <c r="R18" s="38"/>
      <c r="S18" s="38"/>
      <c r="T18" s="38"/>
      <c r="U18" s="38"/>
      <c r="V18" s="38"/>
      <c r="W18" s="38"/>
      <c r="X18" s="38"/>
      <c r="Y18" s="38"/>
      <c r="Z18" s="39"/>
      <c r="AA18" s="11" t="s">
        <v>1</v>
      </c>
    </row>
    <row r="19" spans="1:27" ht="24.95" customHeight="1" x14ac:dyDescent="0.2">
      <c r="A19" s="70" t="s">
        <v>14</v>
      </c>
      <c r="B19" s="71"/>
      <c r="C19" s="72"/>
      <c r="D19" s="72"/>
      <c r="E19" s="72"/>
      <c r="F19" s="72"/>
      <c r="G19" s="72"/>
      <c r="H19" s="72"/>
      <c r="I19" s="72"/>
      <c r="J19" s="72"/>
      <c r="K19" s="72"/>
      <c r="L19" s="72"/>
      <c r="M19" s="72"/>
      <c r="N19" s="72"/>
      <c r="O19" s="72"/>
      <c r="P19" s="72"/>
      <c r="Q19" s="72"/>
      <c r="R19" s="72"/>
      <c r="S19" s="72"/>
      <c r="T19" s="72"/>
      <c r="U19" s="72"/>
      <c r="V19" s="72"/>
      <c r="W19" s="72"/>
      <c r="X19" s="72"/>
      <c r="Y19" s="72"/>
      <c r="Z19" s="73"/>
      <c r="AA19" s="74">
        <f t="shared" ref="AA19:AA25" si="2">SUM(B19:Z19)</f>
        <v>0</v>
      </c>
    </row>
    <row r="20" spans="1:27" ht="24.95" customHeight="1" x14ac:dyDescent="0.2">
      <c r="A20" s="75" t="s">
        <v>15</v>
      </c>
      <c r="B20" s="76"/>
      <c r="C20" s="77"/>
      <c r="D20" s="77"/>
      <c r="E20" s="77"/>
      <c r="F20" s="77"/>
      <c r="G20" s="77"/>
      <c r="H20" s="77"/>
      <c r="I20" s="77"/>
      <c r="J20" s="77"/>
      <c r="K20" s="77"/>
      <c r="L20" s="77"/>
      <c r="M20" s="77"/>
      <c r="N20" s="77"/>
      <c r="O20" s="77"/>
      <c r="P20" s="77"/>
      <c r="Q20" s="77"/>
      <c r="R20" s="77"/>
      <c r="S20" s="77"/>
      <c r="T20" s="77"/>
      <c r="U20" s="77"/>
      <c r="V20" s="77"/>
      <c r="W20" s="77"/>
      <c r="X20" s="77"/>
      <c r="Y20" s="77"/>
      <c r="Z20" s="78"/>
      <c r="AA20" s="79">
        <f t="shared" si="2"/>
        <v>0</v>
      </c>
    </row>
    <row r="21" spans="1:27" ht="24.95" customHeight="1" x14ac:dyDescent="0.2">
      <c r="A21" s="75" t="s">
        <v>16</v>
      </c>
      <c r="B21" s="80"/>
      <c r="C21" s="81"/>
      <c r="D21" s="81"/>
      <c r="E21" s="81"/>
      <c r="F21" s="81"/>
      <c r="G21" s="81"/>
      <c r="H21" s="81"/>
      <c r="I21" s="81"/>
      <c r="J21" s="81"/>
      <c r="K21" s="81"/>
      <c r="L21" s="81"/>
      <c r="M21" s="81"/>
      <c r="N21" s="81"/>
      <c r="O21" s="81"/>
      <c r="P21" s="81"/>
      <c r="Q21" s="81"/>
      <c r="R21" s="81"/>
      <c r="S21" s="81"/>
      <c r="T21" s="81"/>
      <c r="U21" s="81"/>
      <c r="V21" s="81"/>
      <c r="W21" s="81"/>
      <c r="X21" s="81"/>
      <c r="Y21" s="81"/>
      <c r="Z21" s="78"/>
      <c r="AA21" s="79">
        <f t="shared" si="2"/>
        <v>0</v>
      </c>
    </row>
    <row r="22" spans="1:27" ht="24.95" customHeight="1" x14ac:dyDescent="0.2">
      <c r="A22" s="82" t="s">
        <v>17</v>
      </c>
      <c r="B22" s="81"/>
      <c r="C22" s="81"/>
      <c r="D22" s="81"/>
      <c r="E22" s="81"/>
      <c r="F22" s="81"/>
      <c r="G22" s="81"/>
      <c r="H22" s="81"/>
      <c r="I22" s="81"/>
      <c r="J22" s="81"/>
      <c r="K22" s="81"/>
      <c r="L22" s="81"/>
      <c r="M22" s="81"/>
      <c r="N22" s="81"/>
      <c r="O22" s="81"/>
      <c r="P22" s="81"/>
      <c r="Q22" s="81"/>
      <c r="R22" s="81"/>
      <c r="S22" s="81"/>
      <c r="T22" s="81"/>
      <c r="U22" s="81"/>
      <c r="V22" s="81"/>
      <c r="W22" s="81"/>
      <c r="X22" s="81"/>
      <c r="Y22" s="81"/>
      <c r="Z22" s="83"/>
      <c r="AA22" s="84">
        <f t="shared" si="2"/>
        <v>0</v>
      </c>
    </row>
    <row r="23" spans="1:27" ht="24.95" customHeight="1" x14ac:dyDescent="0.2">
      <c r="A23" s="85" t="s">
        <v>18</v>
      </c>
      <c r="B23" s="77"/>
      <c r="C23" s="77"/>
      <c r="D23" s="77"/>
      <c r="E23" s="77"/>
      <c r="F23" s="77"/>
      <c r="G23" s="77"/>
      <c r="H23" s="77"/>
      <c r="I23" s="77"/>
      <c r="J23" s="77"/>
      <c r="K23" s="77"/>
      <c r="L23" s="77"/>
      <c r="M23" s="77"/>
      <c r="N23" s="77"/>
      <c r="O23" s="77"/>
      <c r="P23" s="77"/>
      <c r="Q23" s="77"/>
      <c r="R23" s="77"/>
      <c r="S23" s="77"/>
      <c r="T23" s="77"/>
      <c r="U23" s="77"/>
      <c r="V23" s="77"/>
      <c r="W23" s="77"/>
      <c r="X23" s="77"/>
      <c r="Y23" s="77"/>
      <c r="Z23" s="77"/>
      <c r="AA23" s="79">
        <f t="shared" si="2"/>
        <v>0</v>
      </c>
    </row>
    <row r="24" spans="1:27" ht="24.95" customHeight="1" x14ac:dyDescent="0.2">
      <c r="A24" s="85" t="s">
        <v>19</v>
      </c>
      <c r="B24" s="77"/>
      <c r="C24" s="77"/>
      <c r="D24" s="77"/>
      <c r="E24" s="77"/>
      <c r="F24" s="77"/>
      <c r="G24" s="77"/>
      <c r="H24" s="77"/>
      <c r="I24" s="77"/>
      <c r="J24" s="77"/>
      <c r="K24" s="77"/>
      <c r="L24" s="77"/>
      <c r="M24" s="77"/>
      <c r="N24" s="77"/>
      <c r="O24" s="77"/>
      <c r="P24" s="77"/>
      <c r="Q24" s="77"/>
      <c r="R24" s="77"/>
      <c r="S24" s="77"/>
      <c r="T24" s="77"/>
      <c r="U24" s="77"/>
      <c r="V24" s="77"/>
      <c r="W24" s="77"/>
      <c r="X24" s="77"/>
      <c r="Y24" s="77"/>
      <c r="Z24" s="77"/>
      <c r="AA24" s="79">
        <f t="shared" si="2"/>
        <v>0</v>
      </c>
    </row>
    <row r="25" spans="1:27" ht="24.95" customHeight="1" x14ac:dyDescent="0.2">
      <c r="A25" s="85" t="s">
        <v>20</v>
      </c>
      <c r="B25" s="77"/>
      <c r="C25" s="77"/>
      <c r="D25" s="77"/>
      <c r="E25" s="77"/>
      <c r="F25" s="77"/>
      <c r="G25" s="77"/>
      <c r="H25" s="77"/>
      <c r="I25" s="77"/>
      <c r="J25" s="77"/>
      <c r="K25" s="77"/>
      <c r="L25" s="77"/>
      <c r="M25" s="77"/>
      <c r="N25" s="77"/>
      <c r="O25" s="77"/>
      <c r="P25" s="77"/>
      <c r="Q25" s="77"/>
      <c r="R25" s="77"/>
      <c r="S25" s="77"/>
      <c r="T25" s="77"/>
      <c r="U25" s="77"/>
      <c r="V25" s="77"/>
      <c r="W25" s="77"/>
      <c r="X25" s="77"/>
      <c r="Y25" s="77"/>
      <c r="Z25" s="77"/>
      <c r="AA25" s="79">
        <f t="shared" si="2"/>
        <v>0</v>
      </c>
    </row>
    <row r="26" spans="1:27" ht="30" customHeight="1" thickBot="1" x14ac:dyDescent="0.25">
      <c r="A26" s="86" t="s">
        <v>21</v>
      </c>
      <c r="B26" s="87">
        <f t="shared" ref="B26:Z26" si="3">IF(LEN(B$2)&gt;0,SUM(B19:B25),"")</f>
        <v>0</v>
      </c>
      <c r="C26" s="88">
        <f t="shared" si="3"/>
        <v>0</v>
      </c>
      <c r="D26" s="88">
        <f t="shared" si="3"/>
        <v>0</v>
      </c>
      <c r="E26" s="88">
        <f t="shared" si="3"/>
        <v>0</v>
      </c>
      <c r="F26" s="88">
        <f t="shared" si="3"/>
        <v>0</v>
      </c>
      <c r="G26" s="88">
        <f t="shared" si="3"/>
        <v>0</v>
      </c>
      <c r="H26" s="88">
        <f t="shared" si="3"/>
        <v>0</v>
      </c>
      <c r="I26" s="88">
        <f t="shared" si="3"/>
        <v>0</v>
      </c>
      <c r="J26" s="88">
        <f t="shared" si="3"/>
        <v>0</v>
      </c>
      <c r="K26" s="88">
        <f t="shared" si="3"/>
        <v>0</v>
      </c>
      <c r="L26" s="88">
        <f t="shared" si="3"/>
        <v>0</v>
      </c>
      <c r="M26" s="88">
        <f t="shared" si="3"/>
        <v>0</v>
      </c>
      <c r="N26" s="88">
        <f t="shared" si="3"/>
        <v>0</v>
      </c>
      <c r="O26" s="88">
        <f t="shared" si="3"/>
        <v>0</v>
      </c>
      <c r="P26" s="88">
        <f t="shared" si="3"/>
        <v>0</v>
      </c>
      <c r="Q26" s="88">
        <f t="shared" si="3"/>
        <v>0</v>
      </c>
      <c r="R26" s="88">
        <f t="shared" si="3"/>
        <v>0</v>
      </c>
      <c r="S26" s="88">
        <f t="shared" si="3"/>
        <v>0</v>
      </c>
      <c r="T26" s="88">
        <f t="shared" si="3"/>
        <v>0</v>
      </c>
      <c r="U26" s="88">
        <f t="shared" si="3"/>
        <v>0</v>
      </c>
      <c r="V26" s="88">
        <f t="shared" si="3"/>
        <v>0</v>
      </c>
      <c r="W26" s="88">
        <f t="shared" si="3"/>
        <v>0</v>
      </c>
      <c r="X26" s="88">
        <f t="shared" si="3"/>
        <v>0</v>
      </c>
      <c r="Y26" s="88">
        <f t="shared" si="3"/>
        <v>0</v>
      </c>
      <c r="Z26" s="89" t="str">
        <f t="shared" si="3"/>
        <v/>
      </c>
      <c r="AA26" s="90">
        <f>SUM(AA19:AA25)</f>
        <v>0</v>
      </c>
    </row>
    <row r="27" spans="1:27" ht="18" customHeight="1" thickBot="1" x14ac:dyDescent="0.25">
      <c r="A27" s="65"/>
      <c r="B27" s="66"/>
      <c r="C27" s="67"/>
      <c r="D27" s="67"/>
      <c r="E27" s="67"/>
      <c r="F27" s="67"/>
      <c r="G27" s="67"/>
      <c r="H27" s="67"/>
      <c r="I27" s="67"/>
      <c r="J27" s="67"/>
      <c r="K27" s="67"/>
      <c r="L27" s="67"/>
      <c r="M27" s="67"/>
      <c r="N27" s="67"/>
      <c r="O27" s="67"/>
      <c r="P27" s="67"/>
      <c r="Q27" s="67"/>
      <c r="R27" s="67"/>
      <c r="S27" s="67"/>
      <c r="T27" s="67"/>
      <c r="U27" s="67"/>
      <c r="V27" s="67"/>
      <c r="W27" s="67"/>
      <c r="X27" s="67"/>
      <c r="Y27" s="67"/>
      <c r="Z27" s="67"/>
      <c r="AA27" s="68"/>
    </row>
    <row r="28" spans="1:27" ht="30" customHeight="1" thickBot="1" x14ac:dyDescent="0.25">
      <c r="A28" s="69" t="s">
        <v>22</v>
      </c>
      <c r="B28" s="37"/>
      <c r="C28" s="38"/>
      <c r="D28" s="38"/>
      <c r="E28" s="38"/>
      <c r="F28" s="38"/>
      <c r="G28" s="38"/>
      <c r="H28" s="38"/>
      <c r="I28" s="38"/>
      <c r="J28" s="38"/>
      <c r="K28" s="38"/>
      <c r="L28" s="38"/>
      <c r="M28" s="38"/>
      <c r="N28" s="38"/>
      <c r="O28" s="38"/>
      <c r="P28" s="38"/>
      <c r="Q28" s="38"/>
      <c r="R28" s="38"/>
      <c r="S28" s="38"/>
      <c r="T28" s="38"/>
      <c r="U28" s="38"/>
      <c r="V28" s="38"/>
      <c r="W28" s="38"/>
      <c r="X28" s="38"/>
      <c r="Y28" s="38"/>
      <c r="Z28" s="39"/>
      <c r="AA28" s="11" t="s">
        <v>1</v>
      </c>
    </row>
    <row r="29" spans="1:27" ht="24.95" customHeight="1" x14ac:dyDescent="0.2">
      <c r="A29" s="70" t="s">
        <v>23</v>
      </c>
      <c r="B29" s="71">
        <v>2982.9</v>
      </c>
      <c r="C29" s="72">
        <v>2954.9</v>
      </c>
      <c r="D29" s="72">
        <v>2869.9</v>
      </c>
      <c r="E29" s="72">
        <v>2836.9</v>
      </c>
      <c r="F29" s="72">
        <v>2857.9</v>
      </c>
      <c r="G29" s="72">
        <v>2978.9</v>
      </c>
      <c r="H29" s="72">
        <v>3056.9</v>
      </c>
      <c r="I29" s="72">
        <v>3274.9</v>
      </c>
      <c r="J29" s="72">
        <v>3293.9</v>
      </c>
      <c r="K29" s="72">
        <v>3805.9</v>
      </c>
      <c r="L29" s="72">
        <v>4103.8999999999996</v>
      </c>
      <c r="M29" s="72">
        <v>4302.8999999999996</v>
      </c>
      <c r="N29" s="72">
        <v>4371.8999999999996</v>
      </c>
      <c r="O29" s="72">
        <v>4256.8999999999996</v>
      </c>
      <c r="P29" s="72">
        <v>4018.9</v>
      </c>
      <c r="Q29" s="72">
        <v>3743.9</v>
      </c>
      <c r="R29" s="72">
        <v>3408.9</v>
      </c>
      <c r="S29" s="72">
        <v>3447.9</v>
      </c>
      <c r="T29" s="72">
        <v>4068.9</v>
      </c>
      <c r="U29" s="72">
        <v>4474.8999999999996</v>
      </c>
      <c r="V29" s="72">
        <v>4508.8999999999996</v>
      </c>
      <c r="W29" s="72">
        <v>4433.8999999999996</v>
      </c>
      <c r="X29" s="72">
        <v>3839.9</v>
      </c>
      <c r="Y29" s="72">
        <v>3506.9</v>
      </c>
      <c r="Z29" s="73"/>
      <c r="AA29" s="74">
        <f>SUM(B29:Z29)</f>
        <v>87401.599999999991</v>
      </c>
    </row>
    <row r="30" spans="1:27" ht="24.95" customHeight="1" x14ac:dyDescent="0.2">
      <c r="A30" s="75" t="s">
        <v>24</v>
      </c>
      <c r="B30" s="76">
        <v>1775.7719999999999</v>
      </c>
      <c r="C30" s="77">
        <v>1615.383</v>
      </c>
      <c r="D30" s="77">
        <v>1450.586</v>
      </c>
      <c r="E30" s="77">
        <v>1430.8109999999999</v>
      </c>
      <c r="F30" s="77">
        <v>1355.19</v>
      </c>
      <c r="G30" s="77">
        <v>1561.08</v>
      </c>
      <c r="H30" s="77">
        <v>2002.37</v>
      </c>
      <c r="I30" s="77">
        <v>2821.51</v>
      </c>
      <c r="J30" s="77">
        <v>3626.8180000000002</v>
      </c>
      <c r="K30" s="77">
        <v>3854.1869999999999</v>
      </c>
      <c r="L30" s="77">
        <v>3952.8429999999998</v>
      </c>
      <c r="M30" s="77">
        <v>4315.93</v>
      </c>
      <c r="N30" s="77">
        <v>4348.6970000000001</v>
      </c>
      <c r="O30" s="77">
        <v>4271.76</v>
      </c>
      <c r="P30" s="77">
        <v>4171.55</v>
      </c>
      <c r="Q30" s="77">
        <v>3897.0810000000001</v>
      </c>
      <c r="R30" s="77">
        <v>3760.4670000000001</v>
      </c>
      <c r="S30" s="77">
        <v>3423.5189999999998</v>
      </c>
      <c r="T30" s="77">
        <v>2667.8420000000001</v>
      </c>
      <c r="U30" s="77">
        <v>2241.1570000000002</v>
      </c>
      <c r="V30" s="77">
        <v>2112.6840000000002</v>
      </c>
      <c r="W30" s="77">
        <v>2254.8330000000001</v>
      </c>
      <c r="X30" s="77">
        <v>2313.431</v>
      </c>
      <c r="Y30" s="77">
        <v>2291.3180000000002</v>
      </c>
      <c r="Z30" s="78"/>
      <c r="AA30" s="79">
        <f>SUM(B30:Z30)</f>
        <v>67516.819000000003</v>
      </c>
    </row>
    <row r="31" spans="1:27" ht="24.95" customHeight="1" x14ac:dyDescent="0.2">
      <c r="A31" s="82" t="s">
        <v>25</v>
      </c>
      <c r="B31" s="80">
        <v>2160</v>
      </c>
      <c r="C31" s="81">
        <v>1977</v>
      </c>
      <c r="D31" s="81">
        <v>1847</v>
      </c>
      <c r="E31" s="81">
        <v>1747</v>
      </c>
      <c r="F31" s="81">
        <v>1747</v>
      </c>
      <c r="G31" s="81">
        <v>1607</v>
      </c>
      <c r="H31" s="81">
        <v>1622</v>
      </c>
      <c r="I31" s="81">
        <v>1502</v>
      </c>
      <c r="J31" s="81">
        <v>1347</v>
      </c>
      <c r="K31" s="81">
        <v>1289</v>
      </c>
      <c r="L31" s="81">
        <v>849</v>
      </c>
      <c r="M31" s="81">
        <v>172</v>
      </c>
      <c r="N31" s="81">
        <v>172</v>
      </c>
      <c r="O31" s="81">
        <v>172</v>
      </c>
      <c r="P31" s="81">
        <v>257</v>
      </c>
      <c r="Q31" s="81">
        <v>764</v>
      </c>
      <c r="R31" s="81">
        <v>1349</v>
      </c>
      <c r="S31" s="81">
        <v>1554</v>
      </c>
      <c r="T31" s="81">
        <v>1962</v>
      </c>
      <c r="U31" s="81">
        <v>1962</v>
      </c>
      <c r="V31" s="81">
        <v>1962</v>
      </c>
      <c r="W31" s="81">
        <v>1962</v>
      </c>
      <c r="X31" s="81">
        <v>1962</v>
      </c>
      <c r="Y31" s="81">
        <v>1987</v>
      </c>
      <c r="Z31" s="83"/>
      <c r="AA31" s="84">
        <f>SUM(B31:Z31)</f>
        <v>33931</v>
      </c>
    </row>
    <row r="32" spans="1:27" ht="30" customHeight="1" thickBot="1" x14ac:dyDescent="0.25">
      <c r="A32" s="60" t="s">
        <v>26</v>
      </c>
      <c r="B32" s="61">
        <f>IF(LEN(B$2)&gt;0,SUM(B29:B31),"")</f>
        <v>6918.6720000000005</v>
      </c>
      <c r="C32" s="62">
        <f t="shared" ref="C32:Z32" si="4">IF(LEN(C$2)&gt;0,SUM(C29:C31),"")</f>
        <v>6547.2830000000004</v>
      </c>
      <c r="D32" s="62">
        <f t="shared" si="4"/>
        <v>6167.4859999999999</v>
      </c>
      <c r="E32" s="62">
        <f t="shared" si="4"/>
        <v>6014.7110000000002</v>
      </c>
      <c r="F32" s="62">
        <f t="shared" si="4"/>
        <v>5960.09</v>
      </c>
      <c r="G32" s="62">
        <f t="shared" si="4"/>
        <v>6146.98</v>
      </c>
      <c r="H32" s="62">
        <f t="shared" si="4"/>
        <v>6681.27</v>
      </c>
      <c r="I32" s="62">
        <f t="shared" si="4"/>
        <v>7598.41</v>
      </c>
      <c r="J32" s="62">
        <f t="shared" si="4"/>
        <v>8267.7180000000008</v>
      </c>
      <c r="K32" s="62">
        <f t="shared" si="4"/>
        <v>8949.0869999999995</v>
      </c>
      <c r="L32" s="62">
        <f t="shared" si="4"/>
        <v>8905.7429999999986</v>
      </c>
      <c r="M32" s="62">
        <f t="shared" si="4"/>
        <v>8790.83</v>
      </c>
      <c r="N32" s="62">
        <f t="shared" si="4"/>
        <v>8892.5969999999998</v>
      </c>
      <c r="O32" s="62">
        <f t="shared" si="4"/>
        <v>8700.66</v>
      </c>
      <c r="P32" s="62">
        <f t="shared" si="4"/>
        <v>8447.4500000000007</v>
      </c>
      <c r="Q32" s="62">
        <f t="shared" si="4"/>
        <v>8404.9809999999998</v>
      </c>
      <c r="R32" s="62">
        <f t="shared" si="4"/>
        <v>8518.3670000000002</v>
      </c>
      <c r="S32" s="62">
        <f t="shared" si="4"/>
        <v>8425.4189999999999</v>
      </c>
      <c r="T32" s="62">
        <f t="shared" si="4"/>
        <v>8698.7420000000002</v>
      </c>
      <c r="U32" s="62">
        <f t="shared" si="4"/>
        <v>8678.0570000000007</v>
      </c>
      <c r="V32" s="62">
        <f t="shared" si="4"/>
        <v>8583.5839999999989</v>
      </c>
      <c r="W32" s="62">
        <f t="shared" si="4"/>
        <v>8650.7330000000002</v>
      </c>
      <c r="X32" s="62">
        <f t="shared" si="4"/>
        <v>8115.3310000000001</v>
      </c>
      <c r="Y32" s="62">
        <f t="shared" si="4"/>
        <v>7785.2180000000008</v>
      </c>
      <c r="Z32" s="63" t="str">
        <f t="shared" si="4"/>
        <v/>
      </c>
      <c r="AA32" s="64">
        <f>SUM(AA29:AA31)</f>
        <v>188849.41899999999</v>
      </c>
    </row>
    <row r="33" spans="1:27" ht="18" customHeight="1" thickBot="1" x14ac:dyDescent="0.25">
      <c r="A33" s="65"/>
      <c r="B33" s="66"/>
      <c r="C33" s="67"/>
      <c r="D33" s="67"/>
      <c r="E33" s="67"/>
      <c r="F33" s="67"/>
      <c r="G33" s="67"/>
      <c r="H33" s="67"/>
      <c r="I33" s="67"/>
      <c r="J33" s="67"/>
      <c r="K33" s="67"/>
      <c r="L33" s="67"/>
      <c r="M33" s="67"/>
      <c r="N33" s="67"/>
      <c r="O33" s="67"/>
      <c r="P33" s="67"/>
      <c r="Q33" s="67"/>
      <c r="R33" s="67"/>
      <c r="S33" s="67"/>
      <c r="T33" s="67"/>
      <c r="U33" s="67"/>
      <c r="V33" s="67"/>
      <c r="W33" s="67"/>
      <c r="X33" s="67"/>
      <c r="Y33" s="67"/>
      <c r="Z33" s="67"/>
      <c r="AA33" s="68"/>
    </row>
    <row r="34" spans="1:27" ht="30" customHeight="1" thickBot="1" x14ac:dyDescent="0.25">
      <c r="A34" s="36" t="s">
        <v>27</v>
      </c>
      <c r="B34" s="91">
        <v>1</v>
      </c>
      <c r="C34" s="92"/>
      <c r="D34" s="92"/>
      <c r="E34" s="92"/>
      <c r="F34" s="92"/>
      <c r="G34" s="92"/>
      <c r="H34" s="92"/>
      <c r="I34" s="92"/>
      <c r="J34" s="92"/>
      <c r="K34" s="92"/>
      <c r="L34" s="92"/>
      <c r="M34" s="92"/>
      <c r="N34" s="92"/>
      <c r="O34" s="92"/>
      <c r="P34" s="92"/>
      <c r="Q34" s="92"/>
      <c r="R34" s="92"/>
      <c r="S34" s="92"/>
      <c r="T34" s="92"/>
      <c r="U34" s="92"/>
      <c r="V34" s="92"/>
      <c r="W34" s="92"/>
      <c r="X34" s="92"/>
      <c r="Y34" s="92"/>
      <c r="Z34" s="92"/>
      <c r="AA34" s="93"/>
    </row>
    <row r="35" spans="1:27" ht="24.95" customHeight="1" x14ac:dyDescent="0.2">
      <c r="A35" s="70" t="s">
        <v>28</v>
      </c>
      <c r="B35" s="94">
        <v>10</v>
      </c>
      <c r="C35" s="95">
        <v>10</v>
      </c>
      <c r="D35" s="95">
        <v>10</v>
      </c>
      <c r="E35" s="95">
        <v>10</v>
      </c>
      <c r="F35" s="95">
        <v>10</v>
      </c>
      <c r="G35" s="95">
        <v>10</v>
      </c>
      <c r="H35" s="95">
        <v>10</v>
      </c>
      <c r="I35" s="95">
        <v>10</v>
      </c>
      <c r="J35" s="95">
        <v>10</v>
      </c>
      <c r="K35" s="95">
        <v>10</v>
      </c>
      <c r="L35" s="95">
        <v>10</v>
      </c>
      <c r="M35" s="95">
        <v>12</v>
      </c>
      <c r="N35" s="95">
        <v>12</v>
      </c>
      <c r="O35" s="95">
        <v>12</v>
      </c>
      <c r="P35" s="95">
        <v>12</v>
      </c>
      <c r="Q35" s="95">
        <v>12</v>
      </c>
      <c r="R35" s="95">
        <v>10</v>
      </c>
      <c r="S35" s="95">
        <v>10</v>
      </c>
      <c r="T35" s="95">
        <v>30</v>
      </c>
      <c r="U35" s="95">
        <v>30</v>
      </c>
      <c r="V35" s="95">
        <v>30</v>
      </c>
      <c r="W35" s="95">
        <v>30</v>
      </c>
      <c r="X35" s="95">
        <v>30</v>
      </c>
      <c r="Y35" s="95">
        <v>30</v>
      </c>
      <c r="Z35" s="96"/>
      <c r="AA35" s="74">
        <f t="shared" ref="AA35:AA40" si="5">SUM(B35:Z35)</f>
        <v>370</v>
      </c>
    </row>
    <row r="36" spans="1:27" ht="24.95" customHeight="1" x14ac:dyDescent="0.2">
      <c r="A36" s="97" t="s">
        <v>29</v>
      </c>
      <c r="B36" s="98">
        <v>220</v>
      </c>
      <c r="C36" s="99">
        <v>227</v>
      </c>
      <c r="D36" s="99">
        <v>248</v>
      </c>
      <c r="E36" s="99">
        <v>241</v>
      </c>
      <c r="F36" s="99">
        <v>288</v>
      </c>
      <c r="G36" s="99">
        <v>294</v>
      </c>
      <c r="H36" s="99">
        <v>232</v>
      </c>
      <c r="I36" s="99">
        <v>173</v>
      </c>
      <c r="J36" s="99">
        <v>189</v>
      </c>
      <c r="K36" s="99">
        <v>176</v>
      </c>
      <c r="L36" s="99">
        <v>385</v>
      </c>
      <c r="M36" s="99">
        <v>424</v>
      </c>
      <c r="N36" s="99">
        <v>414</v>
      </c>
      <c r="O36" s="99">
        <v>404</v>
      </c>
      <c r="P36" s="99">
        <v>407</v>
      </c>
      <c r="Q36" s="99">
        <v>428</v>
      </c>
      <c r="R36" s="99">
        <v>370</v>
      </c>
      <c r="S36" s="99">
        <v>206</v>
      </c>
      <c r="T36" s="99">
        <v>215</v>
      </c>
      <c r="U36" s="99">
        <v>178</v>
      </c>
      <c r="V36" s="99">
        <v>129</v>
      </c>
      <c r="W36" s="99">
        <v>172</v>
      </c>
      <c r="X36" s="99">
        <v>231</v>
      </c>
      <c r="Y36" s="99">
        <v>195</v>
      </c>
      <c r="Z36" s="100"/>
      <c r="AA36" s="79">
        <f t="shared" si="5"/>
        <v>6446</v>
      </c>
    </row>
    <row r="37" spans="1:27" ht="24.95" customHeight="1" x14ac:dyDescent="0.2">
      <c r="A37" s="97" t="s">
        <v>30</v>
      </c>
      <c r="B37" s="98">
        <v>1236.3</v>
      </c>
      <c r="C37" s="99">
        <v>1288.5</v>
      </c>
      <c r="D37" s="99">
        <v>1300</v>
      </c>
      <c r="E37" s="99">
        <v>1300</v>
      </c>
      <c r="F37" s="99">
        <v>1239</v>
      </c>
      <c r="G37" s="99">
        <v>1028.5</v>
      </c>
      <c r="H37" s="99">
        <v>878.9</v>
      </c>
      <c r="I37" s="99">
        <v>798.8</v>
      </c>
      <c r="J37" s="99">
        <v>736.3</v>
      </c>
      <c r="K37" s="99">
        <v>829.1</v>
      </c>
      <c r="L37" s="99">
        <v>1300</v>
      </c>
      <c r="M37" s="99">
        <v>1225.8</v>
      </c>
      <c r="N37" s="99">
        <v>1271.0999999999999</v>
      </c>
      <c r="O37" s="99">
        <v>1300</v>
      </c>
      <c r="P37" s="99">
        <v>1300</v>
      </c>
      <c r="Q37" s="99">
        <v>1300</v>
      </c>
      <c r="R37" s="99">
        <v>1300</v>
      </c>
      <c r="S37" s="99">
        <v>1273.8</v>
      </c>
      <c r="T37" s="99">
        <v>760.5</v>
      </c>
      <c r="U37" s="99">
        <v>741.8</v>
      </c>
      <c r="V37" s="99">
        <v>803.3</v>
      </c>
      <c r="W37" s="99">
        <v>353.9</v>
      </c>
      <c r="X37" s="99">
        <v>507.4</v>
      </c>
      <c r="Y37" s="99">
        <v>481.3</v>
      </c>
      <c r="Z37" s="100"/>
      <c r="AA37" s="79">
        <f t="shared" si="5"/>
        <v>24554.3</v>
      </c>
    </row>
    <row r="38" spans="1:27" ht="24.95" customHeight="1" x14ac:dyDescent="0.2">
      <c r="A38" s="97" t="s">
        <v>31</v>
      </c>
      <c r="B38" s="98">
        <v>75</v>
      </c>
      <c r="C38" s="99">
        <v>75</v>
      </c>
      <c r="D38" s="99">
        <v>75</v>
      </c>
      <c r="E38" s="99">
        <v>75</v>
      </c>
      <c r="F38" s="99">
        <v>54</v>
      </c>
      <c r="G38" s="99">
        <v>75</v>
      </c>
      <c r="H38" s="99">
        <v>75</v>
      </c>
      <c r="I38" s="99">
        <v>42</v>
      </c>
      <c r="J38" s="99">
        <v>26</v>
      </c>
      <c r="K38" s="99">
        <v>2</v>
      </c>
      <c r="L38" s="99">
        <v>2</v>
      </c>
      <c r="M38" s="99">
        <v>2</v>
      </c>
      <c r="N38" s="99">
        <v>2</v>
      </c>
      <c r="O38" s="99">
        <v>2</v>
      </c>
      <c r="P38" s="99">
        <v>2</v>
      </c>
      <c r="Q38" s="99">
        <v>23</v>
      </c>
      <c r="R38" s="99">
        <v>20</v>
      </c>
      <c r="S38" s="99">
        <v>75</v>
      </c>
      <c r="T38" s="99">
        <v>75</v>
      </c>
      <c r="U38" s="99">
        <v>75</v>
      </c>
      <c r="V38" s="99">
        <v>75</v>
      </c>
      <c r="W38" s="99">
        <v>75</v>
      </c>
      <c r="X38" s="99">
        <v>75</v>
      </c>
      <c r="Y38" s="99">
        <v>75</v>
      </c>
      <c r="Z38" s="100"/>
      <c r="AA38" s="79">
        <f t="shared" si="5"/>
        <v>1152</v>
      </c>
    </row>
    <row r="39" spans="1:27" ht="24.95" customHeight="1" x14ac:dyDescent="0.2">
      <c r="A39" s="97" t="s">
        <v>32</v>
      </c>
      <c r="B39" s="98"/>
      <c r="C39" s="99"/>
      <c r="D39" s="99"/>
      <c r="E39" s="99"/>
      <c r="F39" s="99"/>
      <c r="G39" s="99"/>
      <c r="H39" s="99"/>
      <c r="I39" s="99"/>
      <c r="J39" s="99"/>
      <c r="K39" s="99"/>
      <c r="L39" s="99"/>
      <c r="M39" s="99"/>
      <c r="N39" s="99"/>
      <c r="O39" s="99"/>
      <c r="P39" s="99"/>
      <c r="Q39" s="99"/>
      <c r="R39" s="99"/>
      <c r="S39" s="99"/>
      <c r="T39" s="99"/>
      <c r="U39" s="99"/>
      <c r="V39" s="99"/>
      <c r="W39" s="99"/>
      <c r="X39" s="99"/>
      <c r="Y39" s="99"/>
      <c r="Z39" s="100"/>
      <c r="AA39" s="79">
        <f t="shared" si="5"/>
        <v>0</v>
      </c>
    </row>
    <row r="40" spans="1:27" ht="30" customHeight="1" thickBot="1" x14ac:dyDescent="0.25">
      <c r="A40" s="86" t="s">
        <v>33</v>
      </c>
      <c r="B40" s="87">
        <f t="shared" ref="B40:Z40" si="6">IF(LEN(B$2)&gt;0,SUM(B35:B39),"")</f>
        <v>1541.3</v>
      </c>
      <c r="C40" s="88">
        <f t="shared" si="6"/>
        <v>1600.5</v>
      </c>
      <c r="D40" s="88">
        <f t="shared" si="6"/>
        <v>1633</v>
      </c>
      <c r="E40" s="88">
        <f t="shared" si="6"/>
        <v>1626</v>
      </c>
      <c r="F40" s="88">
        <f t="shared" si="6"/>
        <v>1591</v>
      </c>
      <c r="G40" s="88">
        <f t="shared" si="6"/>
        <v>1407.5</v>
      </c>
      <c r="H40" s="88">
        <f t="shared" si="6"/>
        <v>1195.9000000000001</v>
      </c>
      <c r="I40" s="88">
        <f t="shared" si="6"/>
        <v>1023.8</v>
      </c>
      <c r="J40" s="88">
        <f t="shared" si="6"/>
        <v>961.3</v>
      </c>
      <c r="K40" s="88">
        <f t="shared" si="6"/>
        <v>1017.1</v>
      </c>
      <c r="L40" s="88">
        <f t="shared" si="6"/>
        <v>1697</v>
      </c>
      <c r="M40" s="88">
        <f t="shared" si="6"/>
        <v>1663.8</v>
      </c>
      <c r="N40" s="88">
        <f t="shared" si="6"/>
        <v>1699.1</v>
      </c>
      <c r="O40" s="88">
        <f t="shared" si="6"/>
        <v>1718</v>
      </c>
      <c r="P40" s="88">
        <f t="shared" si="6"/>
        <v>1721</v>
      </c>
      <c r="Q40" s="88">
        <f t="shared" si="6"/>
        <v>1763</v>
      </c>
      <c r="R40" s="88">
        <f t="shared" si="6"/>
        <v>1700</v>
      </c>
      <c r="S40" s="88">
        <f t="shared" si="6"/>
        <v>1564.8</v>
      </c>
      <c r="T40" s="88">
        <f t="shared" si="6"/>
        <v>1080.5</v>
      </c>
      <c r="U40" s="88">
        <f t="shared" si="6"/>
        <v>1024.8</v>
      </c>
      <c r="V40" s="88">
        <f t="shared" si="6"/>
        <v>1037.3</v>
      </c>
      <c r="W40" s="88">
        <f t="shared" si="6"/>
        <v>630.9</v>
      </c>
      <c r="X40" s="88">
        <f t="shared" si="6"/>
        <v>843.4</v>
      </c>
      <c r="Y40" s="88">
        <f t="shared" si="6"/>
        <v>781.3</v>
      </c>
      <c r="Z40" s="89" t="str">
        <f t="shared" si="6"/>
        <v/>
      </c>
      <c r="AA40" s="90">
        <f t="shared" si="5"/>
        <v>32522.299999999996</v>
      </c>
    </row>
    <row r="41" spans="1:27" ht="18" customHeight="1" thickBot="1" x14ac:dyDescent="0.25">
      <c r="A41" s="101"/>
      <c r="B41" s="102"/>
      <c r="C41" s="102"/>
      <c r="D41" s="102"/>
      <c r="E41" s="102"/>
      <c r="F41" s="102"/>
      <c r="G41" s="102"/>
      <c r="H41" s="102"/>
      <c r="I41" s="102"/>
      <c r="J41" s="102"/>
      <c r="K41" s="102"/>
      <c r="L41" s="102"/>
      <c r="M41" s="102"/>
      <c r="N41" s="102"/>
      <c r="O41" s="102"/>
      <c r="P41" s="102"/>
      <c r="Q41" s="102"/>
      <c r="R41" s="102"/>
      <c r="S41" s="102"/>
      <c r="T41" s="102"/>
      <c r="U41" s="102"/>
      <c r="V41" s="102"/>
      <c r="W41" s="102"/>
      <c r="X41" s="102"/>
      <c r="Y41" s="102"/>
      <c r="Z41" s="102"/>
      <c r="AA41" s="103"/>
    </row>
    <row r="42" spans="1:27" ht="30" customHeight="1" thickBot="1" x14ac:dyDescent="0.25">
      <c r="A42" s="36" t="s">
        <v>34</v>
      </c>
      <c r="B42" s="91">
        <v>1</v>
      </c>
      <c r="C42" s="92"/>
      <c r="D42" s="92"/>
      <c r="E42" s="92"/>
      <c r="F42" s="92"/>
      <c r="G42" s="92"/>
      <c r="H42" s="92"/>
      <c r="I42" s="92"/>
      <c r="J42" s="92"/>
      <c r="K42" s="92"/>
      <c r="L42" s="92"/>
      <c r="M42" s="92"/>
      <c r="N42" s="92"/>
      <c r="O42" s="92"/>
      <c r="P42" s="92"/>
      <c r="Q42" s="92"/>
      <c r="R42" s="92"/>
      <c r="S42" s="92"/>
      <c r="T42" s="92"/>
      <c r="U42" s="92"/>
      <c r="V42" s="92"/>
      <c r="W42" s="92"/>
      <c r="X42" s="92"/>
      <c r="Y42" s="92"/>
      <c r="Z42" s="92"/>
      <c r="AA42" s="93"/>
    </row>
    <row r="43" spans="1:27" ht="24.95" customHeight="1" x14ac:dyDescent="0.2">
      <c r="A43" s="70" t="s">
        <v>28</v>
      </c>
      <c r="B43" s="94"/>
      <c r="C43" s="95"/>
      <c r="D43" s="95"/>
      <c r="E43" s="95"/>
      <c r="F43" s="95"/>
      <c r="G43" s="95"/>
      <c r="H43" s="95"/>
      <c r="I43" s="95"/>
      <c r="J43" s="95"/>
      <c r="K43" s="95"/>
      <c r="L43" s="95"/>
      <c r="M43" s="95"/>
      <c r="N43" s="95"/>
      <c r="O43" s="95"/>
      <c r="P43" s="95"/>
      <c r="Q43" s="95"/>
      <c r="R43" s="95"/>
      <c r="S43" s="95"/>
      <c r="T43" s="95"/>
      <c r="U43" s="95"/>
      <c r="V43" s="95"/>
      <c r="W43" s="95"/>
      <c r="X43" s="95"/>
      <c r="Y43" s="95"/>
      <c r="Z43" s="96"/>
      <c r="AA43" s="74">
        <f t="shared" ref="AA43:AA49" si="7">SUM(B43:Z43)</f>
        <v>0</v>
      </c>
    </row>
    <row r="44" spans="1:27" ht="24.95" customHeight="1" x14ac:dyDescent="0.2">
      <c r="A44" s="97" t="s">
        <v>29</v>
      </c>
      <c r="B44" s="98"/>
      <c r="C44" s="99"/>
      <c r="D44" s="99"/>
      <c r="E44" s="99"/>
      <c r="F44" s="99"/>
      <c r="G44" s="99"/>
      <c r="H44" s="99"/>
      <c r="I44" s="99"/>
      <c r="J44" s="99"/>
      <c r="K44" s="99"/>
      <c r="L44" s="99"/>
      <c r="M44" s="99"/>
      <c r="N44" s="99"/>
      <c r="O44" s="99"/>
      <c r="P44" s="99"/>
      <c r="Q44" s="99"/>
      <c r="R44" s="99"/>
      <c r="S44" s="99"/>
      <c r="T44" s="99"/>
      <c r="U44" s="99"/>
      <c r="V44" s="99"/>
      <c r="W44" s="99"/>
      <c r="X44" s="99"/>
      <c r="Y44" s="99"/>
      <c r="Z44" s="100"/>
      <c r="AA44" s="79">
        <f t="shared" si="7"/>
        <v>0</v>
      </c>
    </row>
    <row r="45" spans="1:27" ht="24.95" customHeight="1" x14ac:dyDescent="0.2">
      <c r="A45" s="97" t="s">
        <v>30</v>
      </c>
      <c r="B45" s="98">
        <v>1236.3</v>
      </c>
      <c r="C45" s="99">
        <v>1288.5</v>
      </c>
      <c r="D45" s="99">
        <v>1300</v>
      </c>
      <c r="E45" s="99">
        <v>1300</v>
      </c>
      <c r="F45" s="99">
        <v>1239</v>
      </c>
      <c r="G45" s="99">
        <v>1028.5</v>
      </c>
      <c r="H45" s="99">
        <v>878.9</v>
      </c>
      <c r="I45" s="99">
        <v>798.8</v>
      </c>
      <c r="J45" s="99">
        <v>736.3</v>
      </c>
      <c r="K45" s="99">
        <v>829.1</v>
      </c>
      <c r="L45" s="99">
        <v>1300</v>
      </c>
      <c r="M45" s="99">
        <v>1225.8</v>
      </c>
      <c r="N45" s="99">
        <v>1271.0999999999999</v>
      </c>
      <c r="O45" s="99">
        <v>1300</v>
      </c>
      <c r="P45" s="99">
        <v>1300</v>
      </c>
      <c r="Q45" s="99">
        <v>1300</v>
      </c>
      <c r="R45" s="99">
        <v>1300</v>
      </c>
      <c r="S45" s="99">
        <v>1273.8</v>
      </c>
      <c r="T45" s="99">
        <v>760.5</v>
      </c>
      <c r="U45" s="99">
        <v>741.8</v>
      </c>
      <c r="V45" s="99">
        <v>803.3</v>
      </c>
      <c r="W45" s="99">
        <v>353.9</v>
      </c>
      <c r="X45" s="99">
        <v>507.4</v>
      </c>
      <c r="Y45" s="99">
        <v>481.3</v>
      </c>
      <c r="Z45" s="100"/>
      <c r="AA45" s="79">
        <f t="shared" si="7"/>
        <v>24554.3</v>
      </c>
    </row>
    <row r="46" spans="1:27" ht="24.95" customHeight="1" x14ac:dyDescent="0.2">
      <c r="A46" s="97" t="s">
        <v>31</v>
      </c>
      <c r="B46" s="98"/>
      <c r="C46" s="99"/>
      <c r="D46" s="99"/>
      <c r="E46" s="99"/>
      <c r="F46" s="99"/>
      <c r="G46" s="99"/>
      <c r="H46" s="99"/>
      <c r="I46" s="99"/>
      <c r="J46" s="99"/>
      <c r="K46" s="99"/>
      <c r="L46" s="99"/>
      <c r="M46" s="99"/>
      <c r="N46" s="99"/>
      <c r="O46" s="99"/>
      <c r="P46" s="99"/>
      <c r="Q46" s="99"/>
      <c r="R46" s="99"/>
      <c r="S46" s="99"/>
      <c r="T46" s="99"/>
      <c r="U46" s="99"/>
      <c r="V46" s="99"/>
      <c r="W46" s="99"/>
      <c r="X46" s="99"/>
      <c r="Y46" s="99"/>
      <c r="Z46" s="100"/>
      <c r="AA46" s="79">
        <f t="shared" si="7"/>
        <v>0</v>
      </c>
    </row>
    <row r="47" spans="1:27" ht="24.95" customHeight="1" x14ac:dyDescent="0.2">
      <c r="A47" s="97" t="s">
        <v>32</v>
      </c>
      <c r="B47" s="98"/>
      <c r="C47" s="99"/>
      <c r="D47" s="99"/>
      <c r="E47" s="99"/>
      <c r="F47" s="99"/>
      <c r="G47" s="99"/>
      <c r="H47" s="99"/>
      <c r="I47" s="99"/>
      <c r="J47" s="99"/>
      <c r="K47" s="99"/>
      <c r="L47" s="99"/>
      <c r="M47" s="99"/>
      <c r="N47" s="99"/>
      <c r="O47" s="99"/>
      <c r="P47" s="99"/>
      <c r="Q47" s="99"/>
      <c r="R47" s="99"/>
      <c r="S47" s="99"/>
      <c r="T47" s="99"/>
      <c r="U47" s="99"/>
      <c r="V47" s="99"/>
      <c r="W47" s="99"/>
      <c r="X47" s="99"/>
      <c r="Y47" s="99"/>
      <c r="Z47" s="100"/>
      <c r="AA47" s="79">
        <f t="shared" si="7"/>
        <v>0</v>
      </c>
    </row>
    <row r="48" spans="1:27" ht="24.95" customHeight="1" x14ac:dyDescent="0.2">
      <c r="A48" s="85" t="s">
        <v>35</v>
      </c>
      <c r="B48" s="98"/>
      <c r="C48" s="99"/>
      <c r="D48" s="99"/>
      <c r="E48" s="99"/>
      <c r="F48" s="99"/>
      <c r="G48" s="99"/>
      <c r="H48" s="99"/>
      <c r="I48" s="99"/>
      <c r="J48" s="99"/>
      <c r="K48" s="99"/>
      <c r="L48" s="99"/>
      <c r="M48" s="99"/>
      <c r="N48" s="99"/>
      <c r="O48" s="99"/>
      <c r="P48" s="99"/>
      <c r="Q48" s="99"/>
      <c r="R48" s="99"/>
      <c r="S48" s="99"/>
      <c r="T48" s="99"/>
      <c r="U48" s="99"/>
      <c r="V48" s="99"/>
      <c r="W48" s="99"/>
      <c r="X48" s="99"/>
      <c r="Y48" s="99"/>
      <c r="Z48" s="100"/>
      <c r="AA48" s="79">
        <f t="shared" si="7"/>
        <v>0</v>
      </c>
    </row>
    <row r="49" spans="1:27" ht="30" customHeight="1" thickBot="1" x14ac:dyDescent="0.25">
      <c r="A49" s="86" t="s">
        <v>36</v>
      </c>
      <c r="B49" s="87">
        <f>IF(LEN(B$2)&gt;0,SUM(B43:B48),"")</f>
        <v>1236.3</v>
      </c>
      <c r="C49" s="88">
        <f t="shared" ref="C49:Z49" si="8">IF(LEN(C$2)&gt;0,SUM(C43:C48),"")</f>
        <v>1288.5</v>
      </c>
      <c r="D49" s="88">
        <f t="shared" si="8"/>
        <v>1300</v>
      </c>
      <c r="E49" s="88">
        <f t="shared" si="8"/>
        <v>1300</v>
      </c>
      <c r="F49" s="88">
        <f t="shared" si="8"/>
        <v>1239</v>
      </c>
      <c r="G49" s="88">
        <f t="shared" si="8"/>
        <v>1028.5</v>
      </c>
      <c r="H49" s="88">
        <f t="shared" si="8"/>
        <v>878.9</v>
      </c>
      <c r="I49" s="88">
        <f t="shared" si="8"/>
        <v>798.8</v>
      </c>
      <c r="J49" s="88">
        <f t="shared" si="8"/>
        <v>736.3</v>
      </c>
      <c r="K49" s="88">
        <f t="shared" si="8"/>
        <v>829.1</v>
      </c>
      <c r="L49" s="88">
        <f t="shared" si="8"/>
        <v>1300</v>
      </c>
      <c r="M49" s="88">
        <f t="shared" si="8"/>
        <v>1225.8</v>
      </c>
      <c r="N49" s="88">
        <f t="shared" si="8"/>
        <v>1271.0999999999999</v>
      </c>
      <c r="O49" s="88">
        <f t="shared" si="8"/>
        <v>1300</v>
      </c>
      <c r="P49" s="88">
        <f t="shared" si="8"/>
        <v>1300</v>
      </c>
      <c r="Q49" s="88">
        <f t="shared" si="8"/>
        <v>1300</v>
      </c>
      <c r="R49" s="88">
        <f t="shared" si="8"/>
        <v>1300</v>
      </c>
      <c r="S49" s="88">
        <f t="shared" si="8"/>
        <v>1273.8</v>
      </c>
      <c r="T49" s="88">
        <f t="shared" si="8"/>
        <v>760.5</v>
      </c>
      <c r="U49" s="88">
        <f t="shared" si="8"/>
        <v>741.8</v>
      </c>
      <c r="V49" s="88">
        <f t="shared" si="8"/>
        <v>803.3</v>
      </c>
      <c r="W49" s="88">
        <f t="shared" si="8"/>
        <v>353.9</v>
      </c>
      <c r="X49" s="88">
        <f t="shared" si="8"/>
        <v>507.4</v>
      </c>
      <c r="Y49" s="88">
        <f t="shared" si="8"/>
        <v>481.3</v>
      </c>
      <c r="Z49" s="89" t="str">
        <f t="shared" si="8"/>
        <v/>
      </c>
      <c r="AA49" s="90">
        <f t="shared" si="7"/>
        <v>24554.3</v>
      </c>
    </row>
    <row r="50" spans="1:27" ht="15.95" customHeight="1" thickBot="1" x14ac:dyDescent="0.25"/>
    <row r="51" spans="1:27" ht="30" customHeight="1" thickBot="1" x14ac:dyDescent="0.25">
      <c r="A51" s="69"/>
      <c r="B51" s="7">
        <f>IF(LEN(B$2)&gt;0,B$2,"")</f>
        <v>1</v>
      </c>
      <c r="C51" s="8">
        <f t="shared" ref="C51:Z51" si="9">IF(LEN(C$2)&gt;0,C$2,"")</f>
        <v>2</v>
      </c>
      <c r="D51" s="8">
        <f t="shared" si="9"/>
        <v>3</v>
      </c>
      <c r="E51" s="8">
        <f t="shared" si="9"/>
        <v>4</v>
      </c>
      <c r="F51" s="8">
        <f t="shared" si="9"/>
        <v>5</v>
      </c>
      <c r="G51" s="8">
        <f t="shared" si="9"/>
        <v>6</v>
      </c>
      <c r="H51" s="8">
        <f t="shared" si="9"/>
        <v>7</v>
      </c>
      <c r="I51" s="8">
        <f t="shared" si="9"/>
        <v>8</v>
      </c>
      <c r="J51" s="8">
        <f t="shared" si="9"/>
        <v>9</v>
      </c>
      <c r="K51" s="8">
        <f t="shared" si="9"/>
        <v>10</v>
      </c>
      <c r="L51" s="8">
        <f t="shared" si="9"/>
        <v>11</v>
      </c>
      <c r="M51" s="8">
        <f t="shared" si="9"/>
        <v>12</v>
      </c>
      <c r="N51" s="8">
        <f t="shared" si="9"/>
        <v>13</v>
      </c>
      <c r="O51" s="8">
        <f t="shared" si="9"/>
        <v>14</v>
      </c>
      <c r="P51" s="8">
        <f t="shared" si="9"/>
        <v>15</v>
      </c>
      <c r="Q51" s="8">
        <f t="shared" si="9"/>
        <v>16</v>
      </c>
      <c r="R51" s="8">
        <f t="shared" si="9"/>
        <v>17</v>
      </c>
      <c r="S51" s="8">
        <f t="shared" si="9"/>
        <v>18</v>
      </c>
      <c r="T51" s="8">
        <f t="shared" si="9"/>
        <v>19</v>
      </c>
      <c r="U51" s="8">
        <f t="shared" si="9"/>
        <v>20</v>
      </c>
      <c r="V51" s="8">
        <f t="shared" si="9"/>
        <v>21</v>
      </c>
      <c r="W51" s="8">
        <f t="shared" si="9"/>
        <v>22</v>
      </c>
      <c r="X51" s="8">
        <f t="shared" si="9"/>
        <v>23</v>
      </c>
      <c r="Y51" s="9">
        <f t="shared" si="9"/>
        <v>24</v>
      </c>
      <c r="Z51" s="10" t="str">
        <f t="shared" si="9"/>
        <v/>
      </c>
      <c r="AA51" s="11" t="s">
        <v>1</v>
      </c>
    </row>
    <row r="52" spans="1:27" ht="24.95" customHeight="1" thickBot="1" x14ac:dyDescent="0.25">
      <c r="A52" s="86" t="s">
        <v>26</v>
      </c>
      <c r="B52" s="87">
        <f t="shared" ref="B52:Z52" si="10">IF(LEN(B$2)&gt;0,B16+B26+B40,"")</f>
        <v>8154.9720000000007</v>
      </c>
      <c r="C52" s="88">
        <f t="shared" si="10"/>
        <v>7835.7829999999994</v>
      </c>
      <c r="D52" s="88">
        <f t="shared" si="10"/>
        <v>7467.4859999999999</v>
      </c>
      <c r="E52" s="88">
        <f t="shared" si="10"/>
        <v>7314.7110000000002</v>
      </c>
      <c r="F52" s="88">
        <f t="shared" si="10"/>
        <v>7199.09</v>
      </c>
      <c r="G52" s="88">
        <f t="shared" si="10"/>
        <v>7175.48</v>
      </c>
      <c r="H52" s="88">
        <f t="shared" si="10"/>
        <v>7560.17</v>
      </c>
      <c r="I52" s="88">
        <f t="shared" si="10"/>
        <v>8397.2099999999991</v>
      </c>
      <c r="J52" s="88">
        <f t="shared" si="10"/>
        <v>9004.018</v>
      </c>
      <c r="K52" s="88">
        <f t="shared" si="10"/>
        <v>9778.1870000000017</v>
      </c>
      <c r="L52" s="88">
        <f t="shared" si="10"/>
        <v>10205.743</v>
      </c>
      <c r="M52" s="88">
        <f t="shared" si="10"/>
        <v>10016.629999999997</v>
      </c>
      <c r="N52" s="88">
        <f t="shared" si="10"/>
        <v>10163.697</v>
      </c>
      <c r="O52" s="88">
        <f t="shared" si="10"/>
        <v>10000.66</v>
      </c>
      <c r="P52" s="88">
        <f t="shared" si="10"/>
        <v>9747.4499999999989</v>
      </c>
      <c r="Q52" s="88">
        <f t="shared" si="10"/>
        <v>9704.9809999999979</v>
      </c>
      <c r="R52" s="88">
        <f t="shared" si="10"/>
        <v>9818.3670000000002</v>
      </c>
      <c r="S52" s="88">
        <f t="shared" si="10"/>
        <v>9699.2189999999973</v>
      </c>
      <c r="T52" s="88">
        <f t="shared" si="10"/>
        <v>9459.2419999999984</v>
      </c>
      <c r="U52" s="88">
        <f t="shared" si="10"/>
        <v>9419.857</v>
      </c>
      <c r="V52" s="88">
        <f t="shared" si="10"/>
        <v>9386.884</v>
      </c>
      <c r="W52" s="88">
        <f t="shared" si="10"/>
        <v>9004.6329999999998</v>
      </c>
      <c r="X52" s="88">
        <f t="shared" si="10"/>
        <v>8622.7309999999998</v>
      </c>
      <c r="Y52" s="88">
        <f t="shared" si="10"/>
        <v>8266.518</v>
      </c>
      <c r="Z52" s="89" t="str">
        <f t="shared" si="10"/>
        <v/>
      </c>
      <c r="AA52" s="104">
        <f>SUM(B52:Z52)</f>
        <v>213403.71899999998</v>
      </c>
    </row>
  </sheetData>
  <mergeCells count="11">
    <mergeCell ref="B27:AA27"/>
    <mergeCell ref="B28:Z28"/>
    <mergeCell ref="B33:AA33"/>
    <mergeCell ref="B34:AA34"/>
    <mergeCell ref="B42:AA42"/>
    <mergeCell ref="V1:AA1"/>
    <mergeCell ref="B3:AA3"/>
    <mergeCell ref="B6:AA6"/>
    <mergeCell ref="B9:Z9"/>
    <mergeCell ref="B17:AA17"/>
    <mergeCell ref="B18:Z18"/>
  </mergeCells>
  <conditionalFormatting sqref="B7:Z7">
    <cfRule type="cellIs" dxfId="1" priority="1" operator="greaterThan">
      <formula>1500</formula>
    </cfRule>
  </conditionalFormatting>
  <printOptions horizontalCentered="1"/>
  <pageMargins left="0.11811023622047245" right="0.11811023622047245" top="0.35433070866141736" bottom="0.23622047244094491" header="0.11811023622047245" footer="0.11811023622047245"/>
  <pageSetup paperSize="9" scale="42" fitToHeight="2" orientation="landscape" horizontalDpi="300" verticalDpi="300" r:id="rId1"/>
  <headerFooter>
    <oddHeader>&amp;L&amp;K000000&amp;A</oddHeader>
    <oddFooter>&amp;R&amp;D,&amp;T</oddFoot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30">
    <pageSetUpPr fitToPage="1"/>
  </sheetPr>
  <dimension ref="A1:AA52"/>
  <sheetViews>
    <sheetView showGridLines="0" zoomScale="80" zoomScaleNormal="80" workbookViewId="0">
      <pane xSplit="1" ySplit="2" topLeftCell="B3" activePane="bottomRight" state="frozen"/>
      <selection sqref="A1:XFD1048576"/>
      <selection pane="topRight" sqref="A1:XFD1048576"/>
      <selection pane="bottomLeft" sqref="A1:XFD1048576"/>
      <selection pane="bottomRight" activeCell="V7" sqref="V7"/>
    </sheetView>
  </sheetViews>
  <sheetFormatPr defaultColWidth="9.140625" defaultRowHeight="14.25" x14ac:dyDescent="0.2"/>
  <cols>
    <col min="1" max="1" width="42.140625" style="5" customWidth="1"/>
    <col min="2" max="25" width="10.7109375" style="5" customWidth="1"/>
    <col min="26" max="26" width="10.7109375" style="5" hidden="1" customWidth="1"/>
    <col min="27" max="27" width="14.7109375" style="5" customWidth="1"/>
    <col min="28" max="16384" width="9.140625" style="5"/>
  </cols>
  <sheetData>
    <row r="1" spans="1:27" ht="39.950000000000003" customHeight="1" thickBot="1" x14ac:dyDescent="0.25">
      <c r="A1" s="1" t="s">
        <v>52</v>
      </c>
      <c r="B1" s="2"/>
      <c r="C1" s="3"/>
      <c r="D1" s="3"/>
      <c r="E1" s="3"/>
      <c r="F1" s="3"/>
      <c r="G1" s="3"/>
      <c r="H1" s="3"/>
      <c r="I1" s="3"/>
      <c r="J1" s="3"/>
      <c r="K1" s="3"/>
      <c r="L1" s="3"/>
      <c r="M1" s="3"/>
      <c r="N1" s="3"/>
      <c r="O1" s="3"/>
      <c r="P1" s="3"/>
      <c r="Q1" s="3"/>
      <c r="R1" s="3"/>
      <c r="S1" s="3"/>
      <c r="T1" s="3"/>
      <c r="U1" s="3"/>
      <c r="V1" s="4" t="s">
        <v>0</v>
      </c>
      <c r="W1" s="4"/>
      <c r="X1" s="4"/>
      <c r="Y1" s="4"/>
      <c r="Z1" s="4"/>
      <c r="AA1" s="4"/>
    </row>
    <row r="2" spans="1:27" ht="30" customHeight="1" thickBot="1" x14ac:dyDescent="0.25">
      <c r="A2" s="6">
        <v>45836</v>
      </c>
      <c r="B2" s="105">
        <v>1</v>
      </c>
      <c r="C2" s="106">
        <v>2</v>
      </c>
      <c r="D2" s="106">
        <v>3</v>
      </c>
      <c r="E2" s="106">
        <v>4</v>
      </c>
      <c r="F2" s="106">
        <v>5</v>
      </c>
      <c r="G2" s="106">
        <v>6</v>
      </c>
      <c r="H2" s="106">
        <v>7</v>
      </c>
      <c r="I2" s="106">
        <v>8</v>
      </c>
      <c r="J2" s="106">
        <v>9</v>
      </c>
      <c r="K2" s="106">
        <v>10</v>
      </c>
      <c r="L2" s="106">
        <v>11</v>
      </c>
      <c r="M2" s="106">
        <v>12</v>
      </c>
      <c r="N2" s="106">
        <v>13</v>
      </c>
      <c r="O2" s="106">
        <v>14</v>
      </c>
      <c r="P2" s="106">
        <v>15</v>
      </c>
      <c r="Q2" s="106">
        <v>16</v>
      </c>
      <c r="R2" s="106">
        <v>17</v>
      </c>
      <c r="S2" s="106">
        <v>18</v>
      </c>
      <c r="T2" s="106">
        <v>19</v>
      </c>
      <c r="U2" s="106">
        <v>20</v>
      </c>
      <c r="V2" s="106">
        <v>21</v>
      </c>
      <c r="W2" s="106">
        <v>22</v>
      </c>
      <c r="X2" s="106">
        <v>23</v>
      </c>
      <c r="Y2" s="107">
        <v>24</v>
      </c>
      <c r="Z2" s="108"/>
      <c r="AA2" s="109" t="s">
        <v>1</v>
      </c>
    </row>
    <row r="3" spans="1:27" ht="30" customHeight="1" thickBot="1" x14ac:dyDescent="0.25">
      <c r="A3" s="12" t="s">
        <v>37</v>
      </c>
      <c r="B3" s="13"/>
      <c r="C3" s="14"/>
      <c r="D3" s="14"/>
      <c r="E3" s="14"/>
      <c r="F3" s="14"/>
      <c r="G3" s="14"/>
      <c r="H3" s="14"/>
      <c r="I3" s="14"/>
      <c r="J3" s="14"/>
      <c r="K3" s="14"/>
      <c r="L3" s="14"/>
      <c r="M3" s="14"/>
      <c r="N3" s="14"/>
      <c r="O3" s="14"/>
      <c r="P3" s="14"/>
      <c r="Q3" s="14"/>
      <c r="R3" s="14"/>
      <c r="S3" s="14"/>
      <c r="T3" s="14"/>
      <c r="U3" s="14"/>
      <c r="V3" s="14"/>
      <c r="W3" s="14"/>
      <c r="X3" s="14"/>
      <c r="Y3" s="14"/>
      <c r="Z3" s="14"/>
      <c r="AA3" s="15"/>
    </row>
    <row r="4" spans="1:27" ht="24.95" customHeight="1" x14ac:dyDescent="0.2">
      <c r="A4" s="16" t="s">
        <v>3</v>
      </c>
      <c r="B4" s="17">
        <v>8154.9520000000002</v>
      </c>
      <c r="C4" s="18">
        <v>7835.7419999999993</v>
      </c>
      <c r="D4" s="18">
        <v>7467.4860000000017</v>
      </c>
      <c r="E4" s="18">
        <v>7314.7110000000021</v>
      </c>
      <c r="F4" s="18">
        <v>7199.1349999999975</v>
      </c>
      <c r="G4" s="18">
        <v>7175.5139999999992</v>
      </c>
      <c r="H4" s="18">
        <v>7560.1520000000019</v>
      </c>
      <c r="I4" s="18">
        <v>8397.1700000000019</v>
      </c>
      <c r="J4" s="18">
        <v>9004.0660000000007</v>
      </c>
      <c r="K4" s="18">
        <v>9778.14</v>
      </c>
      <c r="L4" s="18">
        <v>10205.742999999997</v>
      </c>
      <c r="M4" s="18">
        <v>10016.629999999999</v>
      </c>
      <c r="N4" s="18">
        <v>10163.657999999999</v>
      </c>
      <c r="O4" s="18">
        <v>10000.66</v>
      </c>
      <c r="P4" s="18">
        <v>9747.4500000000025</v>
      </c>
      <c r="Q4" s="18">
        <v>9704.9810000000016</v>
      </c>
      <c r="R4" s="18">
        <v>9818.3599999999951</v>
      </c>
      <c r="S4" s="18">
        <v>9699.2459999999974</v>
      </c>
      <c r="T4" s="18">
        <v>9459.3050000000003</v>
      </c>
      <c r="U4" s="18">
        <v>9419.8530000000028</v>
      </c>
      <c r="V4" s="18">
        <v>9386.9130000000005</v>
      </c>
      <c r="W4" s="18">
        <v>9004.6320000000032</v>
      </c>
      <c r="X4" s="18">
        <v>8622.723</v>
      </c>
      <c r="Y4" s="18">
        <v>8266.5540000000019</v>
      </c>
      <c r="Z4" s="19"/>
      <c r="AA4" s="20">
        <f>SUM(B4:Z4)</f>
        <v>213403.77599999998</v>
      </c>
    </row>
    <row r="5" spans="1:27" ht="24.95" customHeight="1" thickBot="1" x14ac:dyDescent="0.25">
      <c r="A5" s="21"/>
      <c r="B5" s="22"/>
      <c r="C5" s="23"/>
      <c r="D5" s="23"/>
      <c r="E5" s="23"/>
      <c r="F5" s="23"/>
      <c r="G5" s="23"/>
      <c r="H5" s="23"/>
      <c r="I5" s="23"/>
      <c r="J5" s="23"/>
      <c r="K5" s="23"/>
      <c r="L5" s="23"/>
      <c r="M5" s="23"/>
      <c r="N5" s="23"/>
      <c r="O5" s="23"/>
      <c r="P5" s="23"/>
      <c r="Q5" s="23"/>
      <c r="R5" s="23"/>
      <c r="S5" s="23"/>
      <c r="T5" s="23"/>
      <c r="U5" s="23"/>
      <c r="V5" s="23"/>
      <c r="W5" s="23"/>
      <c r="X5" s="23"/>
      <c r="Y5" s="23"/>
      <c r="Z5" s="24"/>
      <c r="AA5" s="25"/>
    </row>
    <row r="6" spans="1:27" ht="30" customHeight="1" thickBot="1" x14ac:dyDescent="0.25">
      <c r="A6" s="12" t="s">
        <v>4</v>
      </c>
      <c r="B6" s="13"/>
      <c r="C6" s="14"/>
      <c r="D6" s="14"/>
      <c r="E6" s="14"/>
      <c r="F6" s="14"/>
      <c r="G6" s="14"/>
      <c r="H6" s="14"/>
      <c r="I6" s="14"/>
      <c r="J6" s="14"/>
      <c r="K6" s="14"/>
      <c r="L6" s="14"/>
      <c r="M6" s="14"/>
      <c r="N6" s="14"/>
      <c r="O6" s="14"/>
      <c r="P6" s="14"/>
      <c r="Q6" s="14"/>
      <c r="R6" s="14"/>
      <c r="S6" s="14"/>
      <c r="T6" s="14"/>
      <c r="U6" s="14"/>
      <c r="V6" s="14"/>
      <c r="W6" s="14"/>
      <c r="X6" s="14"/>
      <c r="Y6" s="14"/>
      <c r="Z6" s="14"/>
      <c r="AA6" s="15"/>
    </row>
    <row r="7" spans="1:27" ht="24.95" customHeight="1" x14ac:dyDescent="0.2">
      <c r="A7" s="26" t="s">
        <v>3</v>
      </c>
      <c r="B7" s="27">
        <v>101.75</v>
      </c>
      <c r="C7" s="28">
        <v>90.04</v>
      </c>
      <c r="D7" s="28">
        <v>88.39</v>
      </c>
      <c r="E7" s="28">
        <v>87.91</v>
      </c>
      <c r="F7" s="28">
        <v>70.87</v>
      </c>
      <c r="G7" s="28">
        <v>76.62</v>
      </c>
      <c r="H7" s="28">
        <v>75.64</v>
      </c>
      <c r="I7" s="28">
        <v>59.36</v>
      </c>
      <c r="J7" s="28">
        <v>27.8</v>
      </c>
      <c r="K7" s="28">
        <v>2.35</v>
      </c>
      <c r="L7" s="28">
        <v>0.01</v>
      </c>
      <c r="M7" s="28">
        <v>0.5</v>
      </c>
      <c r="N7" s="28">
        <v>2.56</v>
      </c>
      <c r="O7" s="28">
        <v>10</v>
      </c>
      <c r="P7" s="28">
        <v>10</v>
      </c>
      <c r="Q7" s="28">
        <v>4.78</v>
      </c>
      <c r="R7" s="28">
        <v>31.42</v>
      </c>
      <c r="S7" s="28">
        <v>101.73</v>
      </c>
      <c r="T7" s="28">
        <v>108.45</v>
      </c>
      <c r="U7" s="28">
        <v>113.41</v>
      </c>
      <c r="V7" s="28">
        <v>125.89</v>
      </c>
      <c r="W7" s="28">
        <v>127.19</v>
      </c>
      <c r="X7" s="28">
        <v>120.07</v>
      </c>
      <c r="Y7" s="28">
        <v>103.5</v>
      </c>
      <c r="Z7" s="29"/>
      <c r="AA7" s="30">
        <f>IF(SUM(B7:Z7)&lt;&gt;0,AVERAGEIF(B7:Z7,"&lt;&gt;"""),"")</f>
        <v>64.176666666666662</v>
      </c>
    </row>
    <row r="8" spans="1:27" ht="24.95" customHeight="1" thickBot="1" x14ac:dyDescent="0.25">
      <c r="A8" s="31"/>
      <c r="B8" s="32"/>
      <c r="C8" s="33"/>
      <c r="D8" s="33"/>
      <c r="E8" s="33"/>
      <c r="F8" s="33"/>
      <c r="G8" s="33"/>
      <c r="H8" s="33"/>
      <c r="I8" s="33"/>
      <c r="J8" s="33"/>
      <c r="K8" s="33"/>
      <c r="L8" s="33"/>
      <c r="M8" s="33"/>
      <c r="N8" s="33"/>
      <c r="O8" s="33"/>
      <c r="P8" s="33"/>
      <c r="Q8" s="33"/>
      <c r="R8" s="33"/>
      <c r="S8" s="33"/>
      <c r="T8" s="33"/>
      <c r="U8" s="33"/>
      <c r="V8" s="33"/>
      <c r="W8" s="33"/>
      <c r="X8" s="33"/>
      <c r="Y8" s="33"/>
      <c r="Z8" s="34"/>
      <c r="AA8" s="35"/>
    </row>
    <row r="9" spans="1:27" ht="30" customHeight="1" thickBot="1" x14ac:dyDescent="0.25">
      <c r="A9" s="36" t="s">
        <v>5</v>
      </c>
      <c r="B9" s="37"/>
      <c r="C9" s="38"/>
      <c r="D9" s="38"/>
      <c r="E9" s="38"/>
      <c r="F9" s="38"/>
      <c r="G9" s="38"/>
      <c r="H9" s="38"/>
      <c r="I9" s="38"/>
      <c r="J9" s="38"/>
      <c r="K9" s="38"/>
      <c r="L9" s="38"/>
      <c r="M9" s="38"/>
      <c r="N9" s="38"/>
      <c r="O9" s="38"/>
      <c r="P9" s="38"/>
      <c r="Q9" s="38"/>
      <c r="R9" s="38"/>
      <c r="S9" s="38"/>
      <c r="T9" s="38"/>
      <c r="U9" s="38"/>
      <c r="V9" s="38"/>
      <c r="W9" s="38"/>
      <c r="X9" s="38"/>
      <c r="Y9" s="38"/>
      <c r="Z9" s="39"/>
      <c r="AA9" s="11" t="s">
        <v>1</v>
      </c>
    </row>
    <row r="10" spans="1:27" ht="24.95" customHeight="1" x14ac:dyDescent="0.2">
      <c r="A10" s="40" t="s">
        <v>6</v>
      </c>
      <c r="B10" s="41"/>
      <c r="C10" s="42"/>
      <c r="D10" s="42"/>
      <c r="E10" s="42"/>
      <c r="F10" s="42"/>
      <c r="G10" s="42"/>
      <c r="H10" s="42"/>
      <c r="I10" s="42"/>
      <c r="J10" s="42"/>
      <c r="K10" s="42"/>
      <c r="L10" s="42"/>
      <c r="M10" s="42"/>
      <c r="N10" s="42"/>
      <c r="O10" s="42"/>
      <c r="P10" s="42"/>
      <c r="Q10" s="42"/>
      <c r="R10" s="42"/>
      <c r="S10" s="42"/>
      <c r="T10" s="42"/>
      <c r="U10" s="42"/>
      <c r="V10" s="42"/>
      <c r="W10" s="42"/>
      <c r="X10" s="42"/>
      <c r="Y10" s="42"/>
      <c r="Z10" s="43"/>
      <c r="AA10" s="44">
        <f t="shared" ref="AA10:AA15" si="0">SUM(B10:Z10)</f>
        <v>0</v>
      </c>
    </row>
    <row r="11" spans="1:27" ht="24.95" customHeight="1" x14ac:dyDescent="0.2">
      <c r="A11" s="45" t="s">
        <v>7</v>
      </c>
      <c r="B11" s="46"/>
      <c r="C11" s="47"/>
      <c r="D11" s="47"/>
      <c r="E11" s="47"/>
      <c r="F11" s="47"/>
      <c r="G11" s="47"/>
      <c r="H11" s="47"/>
      <c r="I11" s="47"/>
      <c r="J11" s="47"/>
      <c r="K11" s="47"/>
      <c r="L11" s="47"/>
      <c r="M11" s="47"/>
      <c r="N11" s="47"/>
      <c r="O11" s="47"/>
      <c r="P11" s="47"/>
      <c r="Q11" s="47"/>
      <c r="R11" s="47"/>
      <c r="S11" s="47"/>
      <c r="T11" s="47"/>
      <c r="U11" s="47"/>
      <c r="V11" s="47"/>
      <c r="W11" s="47"/>
      <c r="X11" s="47"/>
      <c r="Y11" s="47"/>
      <c r="Z11" s="48"/>
      <c r="AA11" s="49">
        <f t="shared" si="0"/>
        <v>0</v>
      </c>
    </row>
    <row r="12" spans="1:27" ht="24.95" customHeight="1" x14ac:dyDescent="0.2">
      <c r="A12" s="50" t="s">
        <v>8</v>
      </c>
      <c r="B12" s="51"/>
      <c r="C12" s="52"/>
      <c r="D12" s="52"/>
      <c r="E12" s="52"/>
      <c r="F12" s="52"/>
      <c r="G12" s="52"/>
      <c r="H12" s="52"/>
      <c r="I12" s="52"/>
      <c r="J12" s="52"/>
      <c r="K12" s="52"/>
      <c r="L12" s="52"/>
      <c r="M12" s="52"/>
      <c r="N12" s="52"/>
      <c r="O12" s="52"/>
      <c r="P12" s="52"/>
      <c r="Q12" s="52"/>
      <c r="R12" s="52"/>
      <c r="S12" s="52"/>
      <c r="T12" s="52"/>
      <c r="U12" s="52"/>
      <c r="V12" s="52"/>
      <c r="W12" s="52"/>
      <c r="X12" s="52"/>
      <c r="Y12" s="52"/>
      <c r="Z12" s="53"/>
      <c r="AA12" s="54">
        <f t="shared" si="0"/>
        <v>0</v>
      </c>
    </row>
    <row r="13" spans="1:27" ht="24.95" customHeight="1" x14ac:dyDescent="0.2">
      <c r="A13" s="50" t="s">
        <v>9</v>
      </c>
      <c r="B13" s="51"/>
      <c r="C13" s="52"/>
      <c r="D13" s="52"/>
      <c r="E13" s="52"/>
      <c r="F13" s="52"/>
      <c r="G13" s="52"/>
      <c r="H13" s="52"/>
      <c r="I13" s="52"/>
      <c r="J13" s="52"/>
      <c r="K13" s="52"/>
      <c r="L13" s="52"/>
      <c r="M13" s="52"/>
      <c r="N13" s="52"/>
      <c r="O13" s="52"/>
      <c r="P13" s="52"/>
      <c r="Q13" s="52"/>
      <c r="R13" s="52"/>
      <c r="S13" s="52"/>
      <c r="T13" s="52"/>
      <c r="U13" s="52"/>
      <c r="V13" s="52"/>
      <c r="W13" s="52"/>
      <c r="X13" s="52"/>
      <c r="Y13" s="52"/>
      <c r="Z13" s="53"/>
      <c r="AA13" s="54">
        <f t="shared" si="0"/>
        <v>0</v>
      </c>
    </row>
    <row r="14" spans="1:27" ht="24.95" customHeight="1" x14ac:dyDescent="0.2">
      <c r="A14" s="55" t="s">
        <v>10</v>
      </c>
      <c r="B14" s="56">
        <v>29</v>
      </c>
      <c r="C14" s="57">
        <v>29</v>
      </c>
      <c r="D14" s="57">
        <v>29</v>
      </c>
      <c r="E14" s="57">
        <v>29</v>
      </c>
      <c r="F14" s="57">
        <v>29</v>
      </c>
      <c r="G14" s="57">
        <v>26.725000000000001</v>
      </c>
      <c r="H14" s="57">
        <v>18.454999999999998</v>
      </c>
      <c r="I14" s="57">
        <v>0.78200000000000003</v>
      </c>
      <c r="J14" s="57"/>
      <c r="K14" s="57"/>
      <c r="L14" s="57"/>
      <c r="M14" s="57"/>
      <c r="N14" s="57"/>
      <c r="O14" s="57"/>
      <c r="P14" s="57"/>
      <c r="Q14" s="57"/>
      <c r="R14" s="57"/>
      <c r="S14" s="57">
        <v>9.5640000000000001</v>
      </c>
      <c r="T14" s="57">
        <v>21.363</v>
      </c>
      <c r="U14" s="57">
        <v>27.433</v>
      </c>
      <c r="V14" s="57">
        <v>29</v>
      </c>
      <c r="W14" s="57">
        <v>29</v>
      </c>
      <c r="X14" s="57">
        <v>29</v>
      </c>
      <c r="Y14" s="57">
        <v>29</v>
      </c>
      <c r="Z14" s="58"/>
      <c r="AA14" s="59">
        <f t="shared" si="0"/>
        <v>365.322</v>
      </c>
    </row>
    <row r="15" spans="1:27" ht="24.95" customHeight="1" x14ac:dyDescent="0.2">
      <c r="A15" s="55" t="s">
        <v>11</v>
      </c>
      <c r="B15" s="56"/>
      <c r="C15" s="57"/>
      <c r="D15" s="57"/>
      <c r="E15" s="57"/>
      <c r="F15" s="57"/>
      <c r="G15" s="57"/>
      <c r="H15" s="57"/>
      <c r="I15" s="57"/>
      <c r="J15" s="57"/>
      <c r="K15" s="57"/>
      <c r="L15" s="57"/>
      <c r="M15" s="57"/>
      <c r="N15" s="57"/>
      <c r="O15" s="57"/>
      <c r="P15" s="57"/>
      <c r="Q15" s="57"/>
      <c r="R15" s="57"/>
      <c r="S15" s="57"/>
      <c r="T15" s="57"/>
      <c r="U15" s="57"/>
      <c r="V15" s="57"/>
      <c r="W15" s="57"/>
      <c r="X15" s="57"/>
      <c r="Y15" s="57"/>
      <c r="Z15" s="58"/>
      <c r="AA15" s="59">
        <f t="shared" si="0"/>
        <v>0</v>
      </c>
    </row>
    <row r="16" spans="1:27" ht="30" customHeight="1" thickBot="1" x14ac:dyDescent="0.25">
      <c r="A16" s="60" t="s">
        <v>12</v>
      </c>
      <c r="B16" s="61">
        <f>IF(LEN(B$2)&gt;0,SUM(B10:B15),"")</f>
        <v>29</v>
      </c>
      <c r="C16" s="62">
        <f t="shared" ref="C16:Z16" si="1">IF(LEN(C$2)&gt;0,SUM(C10:C15),"")</f>
        <v>29</v>
      </c>
      <c r="D16" s="62">
        <f t="shared" si="1"/>
        <v>29</v>
      </c>
      <c r="E16" s="62">
        <f t="shared" si="1"/>
        <v>29</v>
      </c>
      <c r="F16" s="62">
        <f t="shared" si="1"/>
        <v>29</v>
      </c>
      <c r="G16" s="62">
        <f t="shared" si="1"/>
        <v>26.725000000000001</v>
      </c>
      <c r="H16" s="62">
        <f t="shared" si="1"/>
        <v>18.454999999999998</v>
      </c>
      <c r="I16" s="62">
        <f t="shared" si="1"/>
        <v>0.78200000000000003</v>
      </c>
      <c r="J16" s="62">
        <f t="shared" si="1"/>
        <v>0</v>
      </c>
      <c r="K16" s="62">
        <f t="shared" si="1"/>
        <v>0</v>
      </c>
      <c r="L16" s="62">
        <f t="shared" si="1"/>
        <v>0</v>
      </c>
      <c r="M16" s="62">
        <f t="shared" si="1"/>
        <v>0</v>
      </c>
      <c r="N16" s="62">
        <f t="shared" si="1"/>
        <v>0</v>
      </c>
      <c r="O16" s="62">
        <f t="shared" si="1"/>
        <v>0</v>
      </c>
      <c r="P16" s="62">
        <f t="shared" si="1"/>
        <v>0</v>
      </c>
      <c r="Q16" s="62">
        <f t="shared" si="1"/>
        <v>0</v>
      </c>
      <c r="R16" s="62">
        <f t="shared" si="1"/>
        <v>0</v>
      </c>
      <c r="S16" s="62">
        <f t="shared" si="1"/>
        <v>9.5640000000000001</v>
      </c>
      <c r="T16" s="62">
        <f t="shared" si="1"/>
        <v>21.363</v>
      </c>
      <c r="U16" s="62">
        <f t="shared" si="1"/>
        <v>27.433</v>
      </c>
      <c r="V16" s="62">
        <f t="shared" si="1"/>
        <v>29</v>
      </c>
      <c r="W16" s="62">
        <f t="shared" si="1"/>
        <v>29</v>
      </c>
      <c r="X16" s="62">
        <f t="shared" si="1"/>
        <v>29</v>
      </c>
      <c r="Y16" s="62">
        <f t="shared" si="1"/>
        <v>29</v>
      </c>
      <c r="Z16" s="63" t="str">
        <f t="shared" si="1"/>
        <v/>
      </c>
      <c r="AA16" s="64">
        <f>SUM(AA10:AA15)</f>
        <v>365.322</v>
      </c>
    </row>
    <row r="17" spans="1:27" ht="18" customHeight="1" thickBot="1" x14ac:dyDescent="0.25">
      <c r="A17" s="65"/>
      <c r="B17" s="66"/>
      <c r="C17" s="67"/>
      <c r="D17" s="67"/>
      <c r="E17" s="67"/>
      <c r="F17" s="67"/>
      <c r="G17" s="67"/>
      <c r="H17" s="67"/>
      <c r="I17" s="67"/>
      <c r="J17" s="67"/>
      <c r="K17" s="67"/>
      <c r="L17" s="67"/>
      <c r="M17" s="67"/>
      <c r="N17" s="67"/>
      <c r="O17" s="67"/>
      <c r="P17" s="67"/>
      <c r="Q17" s="67"/>
      <c r="R17" s="67"/>
      <c r="S17" s="67"/>
      <c r="T17" s="67"/>
      <c r="U17" s="67"/>
      <c r="V17" s="67"/>
      <c r="W17" s="67"/>
      <c r="X17" s="67"/>
      <c r="Y17" s="67"/>
      <c r="Z17" s="67"/>
      <c r="AA17" s="68"/>
    </row>
    <row r="18" spans="1:27" ht="30" customHeight="1" thickBot="1" x14ac:dyDescent="0.25">
      <c r="A18" s="69" t="s">
        <v>13</v>
      </c>
      <c r="B18" s="37"/>
      <c r="C18" s="38"/>
      <c r="D18" s="38"/>
      <c r="E18" s="38"/>
      <c r="F18" s="38"/>
      <c r="G18" s="38"/>
      <c r="H18" s="38"/>
      <c r="I18" s="38"/>
      <c r="J18" s="38"/>
      <c r="K18" s="38"/>
      <c r="L18" s="38"/>
      <c r="M18" s="38"/>
      <c r="N18" s="38"/>
      <c r="O18" s="38"/>
      <c r="P18" s="38"/>
      <c r="Q18" s="38"/>
      <c r="R18" s="38"/>
      <c r="S18" s="38"/>
      <c r="T18" s="38"/>
      <c r="U18" s="38"/>
      <c r="V18" s="38"/>
      <c r="W18" s="38"/>
      <c r="X18" s="38"/>
      <c r="Y18" s="38"/>
      <c r="Z18" s="39"/>
      <c r="AA18" s="11" t="s">
        <v>1</v>
      </c>
    </row>
    <row r="19" spans="1:27" ht="24.95" customHeight="1" x14ac:dyDescent="0.2">
      <c r="A19" s="70" t="s">
        <v>14</v>
      </c>
      <c r="B19" s="71">
        <v>795.22300000000007</v>
      </c>
      <c r="C19" s="72">
        <v>824.23500000000001</v>
      </c>
      <c r="D19" s="72">
        <v>795.53100000000006</v>
      </c>
      <c r="E19" s="72">
        <v>844.625</v>
      </c>
      <c r="F19" s="72">
        <v>845.08199999999999</v>
      </c>
      <c r="G19" s="72">
        <v>859.96500000000003</v>
      </c>
      <c r="H19" s="72">
        <v>844.06200000000001</v>
      </c>
      <c r="I19" s="72">
        <v>835.16000000000008</v>
      </c>
      <c r="J19" s="72">
        <v>875.58799999999997</v>
      </c>
      <c r="K19" s="72">
        <v>884.23</v>
      </c>
      <c r="L19" s="72">
        <v>885.49199999999996</v>
      </c>
      <c r="M19" s="72">
        <v>888.00199999999995</v>
      </c>
      <c r="N19" s="72">
        <v>887.36599999999999</v>
      </c>
      <c r="O19" s="72">
        <v>883.94999999999993</v>
      </c>
      <c r="P19" s="72">
        <v>887.25700000000006</v>
      </c>
      <c r="Q19" s="72">
        <v>887.81100000000004</v>
      </c>
      <c r="R19" s="72">
        <v>890.38499999999999</v>
      </c>
      <c r="S19" s="72">
        <v>873.08399999999983</v>
      </c>
      <c r="T19" s="72">
        <v>835.51800000000003</v>
      </c>
      <c r="U19" s="72">
        <v>756.16</v>
      </c>
      <c r="V19" s="72">
        <v>716.82799999999997</v>
      </c>
      <c r="W19" s="72">
        <v>686.38400000000013</v>
      </c>
      <c r="X19" s="72">
        <v>680.75200000000007</v>
      </c>
      <c r="Y19" s="72">
        <v>797.30400000000009</v>
      </c>
      <c r="Z19" s="73"/>
      <c r="AA19" s="74">
        <f t="shared" ref="AA19:AA25" si="2">SUM(B19:Z19)</f>
        <v>19959.994000000002</v>
      </c>
    </row>
    <row r="20" spans="1:27" ht="24.95" customHeight="1" x14ac:dyDescent="0.2">
      <c r="A20" s="75" t="s">
        <v>15</v>
      </c>
      <c r="B20" s="76">
        <v>1496.876</v>
      </c>
      <c r="C20" s="77">
        <v>1508.1180000000002</v>
      </c>
      <c r="D20" s="77">
        <v>1480.0849999999998</v>
      </c>
      <c r="E20" s="77">
        <v>1445.4359999999997</v>
      </c>
      <c r="F20" s="77">
        <v>1424.636</v>
      </c>
      <c r="G20" s="77">
        <v>1434.7820000000002</v>
      </c>
      <c r="H20" s="77">
        <v>1519.3710000000001</v>
      </c>
      <c r="I20" s="77">
        <v>1604.72</v>
      </c>
      <c r="J20" s="77">
        <v>1606.5650000000003</v>
      </c>
      <c r="K20" s="77">
        <v>1689.297</v>
      </c>
      <c r="L20" s="77">
        <v>1720.2849999999999</v>
      </c>
      <c r="M20" s="77">
        <v>1740.4560000000001</v>
      </c>
      <c r="N20" s="77">
        <v>1723.9170000000001</v>
      </c>
      <c r="O20" s="77">
        <v>1636.3439999999998</v>
      </c>
      <c r="P20" s="77">
        <v>1614.7</v>
      </c>
      <c r="Q20" s="77">
        <v>1696.605</v>
      </c>
      <c r="R20" s="77">
        <v>1598.731</v>
      </c>
      <c r="S20" s="77">
        <v>1586.6650000000004</v>
      </c>
      <c r="T20" s="77">
        <v>1560.867</v>
      </c>
      <c r="U20" s="77">
        <v>1526.1039999999998</v>
      </c>
      <c r="V20" s="77">
        <v>1490.6889999999999</v>
      </c>
      <c r="W20" s="77">
        <v>1415.9170000000004</v>
      </c>
      <c r="X20" s="77">
        <v>1388.1150000000002</v>
      </c>
      <c r="Y20" s="77">
        <v>1353.703</v>
      </c>
      <c r="Z20" s="78"/>
      <c r="AA20" s="79">
        <f t="shared" si="2"/>
        <v>37262.984000000004</v>
      </c>
    </row>
    <row r="21" spans="1:27" ht="24.95" customHeight="1" x14ac:dyDescent="0.2">
      <c r="A21" s="75" t="s">
        <v>16</v>
      </c>
      <c r="B21" s="80">
        <v>4442.8530000000001</v>
      </c>
      <c r="C21" s="81">
        <v>4109.3890000000001</v>
      </c>
      <c r="D21" s="81">
        <v>3884.8699999999994</v>
      </c>
      <c r="E21" s="81">
        <v>3712.65</v>
      </c>
      <c r="F21" s="81">
        <v>3639.9170000000004</v>
      </c>
      <c r="G21" s="81">
        <v>3591.0420000000004</v>
      </c>
      <c r="H21" s="81">
        <v>3842.2639999999997</v>
      </c>
      <c r="I21" s="81">
        <v>4383.0079999999998</v>
      </c>
      <c r="J21" s="81">
        <v>4816.4129999999996</v>
      </c>
      <c r="K21" s="81">
        <v>5416.6130000000003</v>
      </c>
      <c r="L21" s="81">
        <v>5817.4660000000013</v>
      </c>
      <c r="M21" s="81">
        <v>6145.5780000000004</v>
      </c>
      <c r="N21" s="81">
        <v>6397.3749999999991</v>
      </c>
      <c r="O21" s="81">
        <v>6338.8660000000009</v>
      </c>
      <c r="P21" s="81">
        <v>6131.4930000000004</v>
      </c>
      <c r="Q21" s="81">
        <v>6015.5650000000014</v>
      </c>
      <c r="R21" s="81">
        <v>5735.4440000000004</v>
      </c>
      <c r="S21" s="81">
        <v>5626.9330000000009</v>
      </c>
      <c r="T21" s="81">
        <v>5605.1570000000002</v>
      </c>
      <c r="U21" s="81">
        <v>5520.1560000000009</v>
      </c>
      <c r="V21" s="81">
        <v>5559.8960000000006</v>
      </c>
      <c r="W21" s="81">
        <v>5412.3310000000001</v>
      </c>
      <c r="X21" s="81">
        <v>5090.8559999999998</v>
      </c>
      <c r="Y21" s="81">
        <v>4688.0470000000005</v>
      </c>
      <c r="Z21" s="78"/>
      <c r="AA21" s="79">
        <f t="shared" si="2"/>
        <v>121924.18200000004</v>
      </c>
    </row>
    <row r="22" spans="1:27" ht="24.95" customHeight="1" x14ac:dyDescent="0.2">
      <c r="A22" s="82" t="s">
        <v>17</v>
      </c>
      <c r="B22" s="81"/>
      <c r="C22" s="81"/>
      <c r="D22" s="81"/>
      <c r="E22" s="81"/>
      <c r="F22" s="81"/>
      <c r="G22" s="81"/>
      <c r="H22" s="81"/>
      <c r="I22" s="81"/>
      <c r="J22" s="81"/>
      <c r="K22" s="81"/>
      <c r="L22" s="81">
        <v>110</v>
      </c>
      <c r="M22" s="81">
        <v>90.093999999999994</v>
      </c>
      <c r="N22" s="81"/>
      <c r="O22" s="81"/>
      <c r="P22" s="81"/>
      <c r="Q22" s="81"/>
      <c r="R22" s="81"/>
      <c r="S22" s="81"/>
      <c r="T22" s="81"/>
      <c r="U22" s="81"/>
      <c r="V22" s="81"/>
      <c r="W22" s="81"/>
      <c r="X22" s="81"/>
      <c r="Y22" s="81"/>
      <c r="Z22" s="83"/>
      <c r="AA22" s="84">
        <f t="shared" si="2"/>
        <v>200.09399999999999</v>
      </c>
    </row>
    <row r="23" spans="1:27" ht="24.95" customHeight="1" x14ac:dyDescent="0.2">
      <c r="A23" s="85" t="s">
        <v>18</v>
      </c>
      <c r="B23" s="77">
        <v>186</v>
      </c>
      <c r="C23" s="77">
        <v>177</v>
      </c>
      <c r="D23" s="77">
        <v>158</v>
      </c>
      <c r="E23" s="77">
        <v>141</v>
      </c>
      <c r="F23" s="77">
        <v>142.5</v>
      </c>
      <c r="G23" s="77">
        <v>129</v>
      </c>
      <c r="H23" s="77">
        <v>137</v>
      </c>
      <c r="I23" s="77">
        <v>133.5</v>
      </c>
      <c r="J23" s="77">
        <v>130.5</v>
      </c>
      <c r="K23" s="77">
        <v>140</v>
      </c>
      <c r="L23" s="77">
        <v>152.5</v>
      </c>
      <c r="M23" s="77">
        <v>156.5</v>
      </c>
      <c r="N23" s="77">
        <v>150</v>
      </c>
      <c r="O23" s="77">
        <v>151.5</v>
      </c>
      <c r="P23" s="77">
        <v>138</v>
      </c>
      <c r="Q23" s="77">
        <v>128</v>
      </c>
      <c r="R23" s="77">
        <v>121.5</v>
      </c>
      <c r="S23" s="77">
        <v>137</v>
      </c>
      <c r="T23" s="77">
        <v>137</v>
      </c>
      <c r="U23" s="77">
        <v>151</v>
      </c>
      <c r="V23" s="77">
        <v>151.5</v>
      </c>
      <c r="W23" s="77">
        <v>143</v>
      </c>
      <c r="X23" s="77">
        <v>149</v>
      </c>
      <c r="Y23" s="77">
        <v>137.5</v>
      </c>
      <c r="Z23" s="77"/>
      <c r="AA23" s="79">
        <f t="shared" si="2"/>
        <v>3478.5</v>
      </c>
    </row>
    <row r="24" spans="1:27" ht="24.95" customHeight="1" x14ac:dyDescent="0.2">
      <c r="A24" s="85" t="s">
        <v>19</v>
      </c>
      <c r="B24" s="77">
        <v>399</v>
      </c>
      <c r="C24" s="77">
        <v>380</v>
      </c>
      <c r="D24" s="77">
        <v>367</v>
      </c>
      <c r="E24" s="77">
        <v>360.00000000000006</v>
      </c>
      <c r="F24" s="77">
        <v>361</v>
      </c>
      <c r="G24" s="77">
        <v>379</v>
      </c>
      <c r="H24" s="77">
        <v>442.99999999999994</v>
      </c>
      <c r="I24" s="77">
        <v>506.00000000000006</v>
      </c>
      <c r="J24" s="77">
        <v>553</v>
      </c>
      <c r="K24" s="77">
        <v>573</v>
      </c>
      <c r="L24" s="77">
        <v>582.00000000000011</v>
      </c>
      <c r="M24" s="77">
        <v>588.99999999999989</v>
      </c>
      <c r="N24" s="77">
        <v>595</v>
      </c>
      <c r="O24" s="77">
        <v>589.99999999999989</v>
      </c>
      <c r="P24" s="77">
        <v>578.00000000000011</v>
      </c>
      <c r="Q24" s="77">
        <v>574.99999999999989</v>
      </c>
      <c r="R24" s="77">
        <v>586.99999999999989</v>
      </c>
      <c r="S24" s="77">
        <v>607</v>
      </c>
      <c r="T24" s="77">
        <v>608</v>
      </c>
      <c r="U24" s="77">
        <v>592.99999999999989</v>
      </c>
      <c r="V24" s="77">
        <v>576</v>
      </c>
      <c r="W24" s="77">
        <v>538</v>
      </c>
      <c r="X24" s="77">
        <v>494.99999999999994</v>
      </c>
      <c r="Y24" s="77">
        <v>438.99999999999994</v>
      </c>
      <c r="Z24" s="77"/>
      <c r="AA24" s="79">
        <f t="shared" si="2"/>
        <v>12273</v>
      </c>
    </row>
    <row r="25" spans="1:27" ht="24.95" customHeight="1" x14ac:dyDescent="0.2">
      <c r="A25" s="85" t="s">
        <v>20</v>
      </c>
      <c r="B25" s="77"/>
      <c r="C25" s="77"/>
      <c r="D25" s="77"/>
      <c r="E25" s="77"/>
      <c r="F25" s="77"/>
      <c r="G25" s="77"/>
      <c r="H25" s="77"/>
      <c r="I25" s="77"/>
      <c r="J25" s="77"/>
      <c r="K25" s="77"/>
      <c r="L25" s="77"/>
      <c r="M25" s="77"/>
      <c r="N25" s="77"/>
      <c r="O25" s="77"/>
      <c r="P25" s="77"/>
      <c r="Q25" s="77"/>
      <c r="R25" s="77"/>
      <c r="S25" s="77"/>
      <c r="T25" s="77"/>
      <c r="U25" s="77"/>
      <c r="V25" s="77"/>
      <c r="W25" s="77"/>
      <c r="X25" s="77"/>
      <c r="Y25" s="77"/>
      <c r="Z25" s="77"/>
      <c r="AA25" s="79">
        <f t="shared" si="2"/>
        <v>0</v>
      </c>
    </row>
    <row r="26" spans="1:27" ht="30" customHeight="1" thickBot="1" x14ac:dyDescent="0.25">
      <c r="A26" s="86" t="s">
        <v>21</v>
      </c>
      <c r="B26" s="87">
        <f>IF(LEN(B$2)&gt;0,SUM(B19:B25),"")</f>
        <v>7319.9520000000002</v>
      </c>
      <c r="C26" s="88">
        <f t="shared" ref="C26:Z26" si="3">IF(LEN(C$2)&gt;0,SUM(C19:C25),"")</f>
        <v>6998.7420000000002</v>
      </c>
      <c r="D26" s="88">
        <f t="shared" si="3"/>
        <v>6685.485999999999</v>
      </c>
      <c r="E26" s="88">
        <f t="shared" si="3"/>
        <v>6503.7109999999993</v>
      </c>
      <c r="F26" s="88">
        <f t="shared" si="3"/>
        <v>6413.1350000000002</v>
      </c>
      <c r="G26" s="88">
        <f t="shared" si="3"/>
        <v>6393.7890000000007</v>
      </c>
      <c r="H26" s="88">
        <f t="shared" si="3"/>
        <v>6785.6970000000001</v>
      </c>
      <c r="I26" s="88">
        <f t="shared" si="3"/>
        <v>7462.3879999999999</v>
      </c>
      <c r="J26" s="88">
        <f t="shared" si="3"/>
        <v>7982.0659999999998</v>
      </c>
      <c r="K26" s="88">
        <f t="shared" si="3"/>
        <v>8703.14</v>
      </c>
      <c r="L26" s="88">
        <f t="shared" si="3"/>
        <v>9267.7430000000022</v>
      </c>
      <c r="M26" s="88">
        <f t="shared" si="3"/>
        <v>9609.6299999999992</v>
      </c>
      <c r="N26" s="88">
        <f t="shared" si="3"/>
        <v>9753.6579999999994</v>
      </c>
      <c r="O26" s="88">
        <f t="shared" si="3"/>
        <v>9600.66</v>
      </c>
      <c r="P26" s="88">
        <f t="shared" si="3"/>
        <v>9349.4500000000007</v>
      </c>
      <c r="Q26" s="88">
        <f t="shared" si="3"/>
        <v>9302.9810000000016</v>
      </c>
      <c r="R26" s="88">
        <f t="shared" si="3"/>
        <v>8933.0600000000013</v>
      </c>
      <c r="S26" s="88">
        <f t="shared" si="3"/>
        <v>8830.6820000000007</v>
      </c>
      <c r="T26" s="88">
        <f t="shared" si="3"/>
        <v>8746.5420000000013</v>
      </c>
      <c r="U26" s="88">
        <f t="shared" si="3"/>
        <v>8546.42</v>
      </c>
      <c r="V26" s="88">
        <f t="shared" si="3"/>
        <v>8494.9130000000005</v>
      </c>
      <c r="W26" s="88">
        <f t="shared" si="3"/>
        <v>8195.6320000000014</v>
      </c>
      <c r="X26" s="88">
        <f t="shared" si="3"/>
        <v>7803.723</v>
      </c>
      <c r="Y26" s="88">
        <f t="shared" si="3"/>
        <v>7415.5540000000001</v>
      </c>
      <c r="Z26" s="89" t="str">
        <f t="shared" si="3"/>
        <v/>
      </c>
      <c r="AA26" s="90">
        <f>SUM(AA19:AA25)</f>
        <v>195098.75400000004</v>
      </c>
    </row>
    <row r="27" spans="1:27" ht="18" customHeight="1" thickBot="1" x14ac:dyDescent="0.25">
      <c r="A27" s="65"/>
      <c r="B27" s="66"/>
      <c r="C27" s="67"/>
      <c r="D27" s="67"/>
      <c r="E27" s="67"/>
      <c r="F27" s="67"/>
      <c r="G27" s="67"/>
      <c r="H27" s="67"/>
      <c r="I27" s="67"/>
      <c r="J27" s="67"/>
      <c r="K27" s="67"/>
      <c r="L27" s="67"/>
      <c r="M27" s="67"/>
      <c r="N27" s="67"/>
      <c r="O27" s="67"/>
      <c r="P27" s="67"/>
      <c r="Q27" s="67"/>
      <c r="R27" s="67"/>
      <c r="S27" s="67"/>
      <c r="T27" s="67"/>
      <c r="U27" s="67"/>
      <c r="V27" s="67"/>
      <c r="W27" s="67"/>
      <c r="X27" s="67"/>
      <c r="Y27" s="67"/>
      <c r="Z27" s="67"/>
      <c r="AA27" s="68"/>
    </row>
    <row r="28" spans="1:27" ht="30" customHeight="1" thickBot="1" x14ac:dyDescent="0.25">
      <c r="A28" s="69" t="s">
        <v>38</v>
      </c>
      <c r="B28" s="37"/>
      <c r="C28" s="38"/>
      <c r="D28" s="38"/>
      <c r="E28" s="38"/>
      <c r="F28" s="38"/>
      <c r="G28" s="38"/>
      <c r="H28" s="38"/>
      <c r="I28" s="38"/>
      <c r="J28" s="38"/>
      <c r="K28" s="38"/>
      <c r="L28" s="38"/>
      <c r="M28" s="38"/>
      <c r="N28" s="38"/>
      <c r="O28" s="38"/>
      <c r="P28" s="38"/>
      <c r="Q28" s="38"/>
      <c r="R28" s="38"/>
      <c r="S28" s="38"/>
      <c r="T28" s="38"/>
      <c r="U28" s="38"/>
      <c r="V28" s="38"/>
      <c r="W28" s="38"/>
      <c r="X28" s="38"/>
      <c r="Y28" s="38"/>
      <c r="Z28" s="39"/>
      <c r="AA28" s="11" t="s">
        <v>1</v>
      </c>
    </row>
    <row r="29" spans="1:27" ht="24.95" customHeight="1" x14ac:dyDescent="0.2">
      <c r="A29" s="70" t="s">
        <v>23</v>
      </c>
      <c r="B29" s="71">
        <v>771</v>
      </c>
      <c r="C29" s="72">
        <v>743</v>
      </c>
      <c r="D29" s="72">
        <v>711</v>
      </c>
      <c r="E29" s="72">
        <v>687</v>
      </c>
      <c r="F29" s="72">
        <v>689.5</v>
      </c>
      <c r="G29" s="72">
        <v>694</v>
      </c>
      <c r="H29" s="72">
        <v>766</v>
      </c>
      <c r="I29" s="72">
        <v>865.5</v>
      </c>
      <c r="J29" s="72">
        <v>837.5</v>
      </c>
      <c r="K29" s="72">
        <v>912</v>
      </c>
      <c r="L29" s="72">
        <v>934.5</v>
      </c>
      <c r="M29" s="72">
        <v>911.5</v>
      </c>
      <c r="N29" s="72">
        <v>930</v>
      </c>
      <c r="O29" s="72">
        <v>926.5</v>
      </c>
      <c r="P29" s="72">
        <v>881</v>
      </c>
      <c r="Q29" s="72">
        <v>836</v>
      </c>
      <c r="R29" s="72">
        <v>846.5</v>
      </c>
      <c r="S29" s="72">
        <v>930</v>
      </c>
      <c r="T29" s="72">
        <v>872</v>
      </c>
      <c r="U29" s="72">
        <v>871</v>
      </c>
      <c r="V29" s="72">
        <v>857.5</v>
      </c>
      <c r="W29" s="72">
        <v>811</v>
      </c>
      <c r="X29" s="72">
        <v>774</v>
      </c>
      <c r="Y29" s="72">
        <v>736.5</v>
      </c>
      <c r="Z29" s="73"/>
      <c r="AA29" s="74">
        <f>SUM(B29:Z29)</f>
        <v>19794.5</v>
      </c>
    </row>
    <row r="30" spans="1:27" ht="24.95" customHeight="1" x14ac:dyDescent="0.2">
      <c r="A30" s="75" t="s">
        <v>24</v>
      </c>
      <c r="B30" s="76">
        <v>6883.9520000000002</v>
      </c>
      <c r="C30" s="77">
        <v>6592.7420000000002</v>
      </c>
      <c r="D30" s="77">
        <v>6256.4859999999999</v>
      </c>
      <c r="E30" s="77">
        <v>6127.7110000000002</v>
      </c>
      <c r="F30" s="77">
        <v>6009.6350000000002</v>
      </c>
      <c r="G30" s="77">
        <v>5981.5140000000001</v>
      </c>
      <c r="H30" s="77">
        <v>6294.152</v>
      </c>
      <c r="I30" s="77">
        <v>7031.67</v>
      </c>
      <c r="J30" s="77">
        <v>7666.5659999999998</v>
      </c>
      <c r="K30" s="77">
        <v>8366.14</v>
      </c>
      <c r="L30" s="77">
        <v>8771.2430000000004</v>
      </c>
      <c r="M30" s="77">
        <v>9105.1299999999992</v>
      </c>
      <c r="N30" s="77">
        <v>9233.6579999999994</v>
      </c>
      <c r="O30" s="77">
        <v>9074.16</v>
      </c>
      <c r="P30" s="77">
        <v>8866.4500000000007</v>
      </c>
      <c r="Q30" s="77">
        <v>8868.9809999999998</v>
      </c>
      <c r="R30" s="77">
        <v>8510.56</v>
      </c>
      <c r="S30" s="77">
        <v>8269.2459999999992</v>
      </c>
      <c r="T30" s="77">
        <v>8207.9050000000007</v>
      </c>
      <c r="U30" s="77">
        <v>8048.8530000000001</v>
      </c>
      <c r="V30" s="77">
        <v>8029.4129999999996</v>
      </c>
      <c r="W30" s="77">
        <v>7693.6319999999996</v>
      </c>
      <c r="X30" s="77">
        <v>7348.723</v>
      </c>
      <c r="Y30" s="77">
        <v>7030.0540000000001</v>
      </c>
      <c r="Z30" s="78"/>
      <c r="AA30" s="79">
        <f>SUM(B30:Z30)</f>
        <v>184268.576</v>
      </c>
    </row>
    <row r="31" spans="1:27" ht="24.95" customHeight="1" x14ac:dyDescent="0.2">
      <c r="A31" s="82" t="s">
        <v>25</v>
      </c>
      <c r="B31" s="80"/>
      <c r="C31" s="81"/>
      <c r="D31" s="81"/>
      <c r="E31" s="81"/>
      <c r="F31" s="81"/>
      <c r="G31" s="81"/>
      <c r="H31" s="81"/>
      <c r="I31" s="81"/>
      <c r="J31" s="81"/>
      <c r="K31" s="81"/>
      <c r="L31" s="81"/>
      <c r="M31" s="81"/>
      <c r="N31" s="81"/>
      <c r="O31" s="81"/>
      <c r="P31" s="81"/>
      <c r="Q31" s="81"/>
      <c r="R31" s="81"/>
      <c r="S31" s="81"/>
      <c r="T31" s="81"/>
      <c r="U31" s="81"/>
      <c r="V31" s="81"/>
      <c r="W31" s="81"/>
      <c r="X31" s="81"/>
      <c r="Y31" s="81"/>
      <c r="Z31" s="83"/>
      <c r="AA31" s="84">
        <f>SUM(B31:Z31)</f>
        <v>0</v>
      </c>
    </row>
    <row r="32" spans="1:27" ht="30" customHeight="1" thickBot="1" x14ac:dyDescent="0.25">
      <c r="A32" s="60" t="s">
        <v>39</v>
      </c>
      <c r="B32" s="61">
        <f>IF(LEN(B$2)&gt;0,SUM(B29:B31),"")</f>
        <v>7654.9520000000002</v>
      </c>
      <c r="C32" s="62">
        <f t="shared" ref="C32:Z32" si="4">IF(LEN(C$2)&gt;0,SUM(C29:C31),"")</f>
        <v>7335.7420000000002</v>
      </c>
      <c r="D32" s="62">
        <f t="shared" si="4"/>
        <v>6967.4859999999999</v>
      </c>
      <c r="E32" s="62">
        <f t="shared" si="4"/>
        <v>6814.7110000000002</v>
      </c>
      <c r="F32" s="62">
        <f t="shared" si="4"/>
        <v>6699.1350000000002</v>
      </c>
      <c r="G32" s="62">
        <f t="shared" si="4"/>
        <v>6675.5140000000001</v>
      </c>
      <c r="H32" s="62">
        <f t="shared" si="4"/>
        <v>7060.152</v>
      </c>
      <c r="I32" s="62">
        <f t="shared" si="4"/>
        <v>7897.17</v>
      </c>
      <c r="J32" s="62">
        <f t="shared" si="4"/>
        <v>8504.0659999999989</v>
      </c>
      <c r="K32" s="62">
        <f t="shared" si="4"/>
        <v>9278.14</v>
      </c>
      <c r="L32" s="62">
        <f t="shared" si="4"/>
        <v>9705.7430000000004</v>
      </c>
      <c r="M32" s="62">
        <f t="shared" si="4"/>
        <v>10016.629999999999</v>
      </c>
      <c r="N32" s="62">
        <f t="shared" si="4"/>
        <v>10163.657999999999</v>
      </c>
      <c r="O32" s="62">
        <f t="shared" si="4"/>
        <v>10000.66</v>
      </c>
      <c r="P32" s="62">
        <f t="shared" si="4"/>
        <v>9747.4500000000007</v>
      </c>
      <c r="Q32" s="62">
        <f t="shared" si="4"/>
        <v>9704.9809999999998</v>
      </c>
      <c r="R32" s="62">
        <f t="shared" si="4"/>
        <v>9357.06</v>
      </c>
      <c r="S32" s="62">
        <f t="shared" si="4"/>
        <v>9199.2459999999992</v>
      </c>
      <c r="T32" s="62">
        <f t="shared" si="4"/>
        <v>9079.9050000000007</v>
      </c>
      <c r="U32" s="62">
        <f t="shared" si="4"/>
        <v>8919.8529999999992</v>
      </c>
      <c r="V32" s="62">
        <f t="shared" si="4"/>
        <v>8886.9130000000005</v>
      </c>
      <c r="W32" s="62">
        <f t="shared" si="4"/>
        <v>8504.6319999999996</v>
      </c>
      <c r="X32" s="62">
        <f t="shared" si="4"/>
        <v>8122.723</v>
      </c>
      <c r="Y32" s="62">
        <f t="shared" si="4"/>
        <v>7766.5540000000001</v>
      </c>
      <c r="Z32" s="63" t="str">
        <f t="shared" si="4"/>
        <v/>
      </c>
      <c r="AA32" s="64">
        <f>SUM(AA29:AA31)</f>
        <v>204063.076</v>
      </c>
    </row>
    <row r="33" spans="1:27" ht="18" customHeight="1" thickBot="1" x14ac:dyDescent="0.25">
      <c r="A33" s="65"/>
      <c r="B33" s="66"/>
      <c r="C33" s="67"/>
      <c r="D33" s="67"/>
      <c r="E33" s="67"/>
      <c r="F33" s="67"/>
      <c r="G33" s="67"/>
      <c r="H33" s="67"/>
      <c r="I33" s="67"/>
      <c r="J33" s="67"/>
      <c r="K33" s="67"/>
      <c r="L33" s="67"/>
      <c r="M33" s="67"/>
      <c r="N33" s="67"/>
      <c r="O33" s="67"/>
      <c r="P33" s="67"/>
      <c r="Q33" s="67"/>
      <c r="R33" s="67"/>
      <c r="S33" s="67"/>
      <c r="T33" s="67"/>
      <c r="U33" s="67"/>
      <c r="V33" s="67"/>
      <c r="W33" s="67"/>
      <c r="X33" s="67"/>
      <c r="Y33" s="67"/>
      <c r="Z33" s="67"/>
      <c r="AA33" s="68"/>
    </row>
    <row r="34" spans="1:27" ht="30" customHeight="1" thickBot="1" x14ac:dyDescent="0.25">
      <c r="A34" s="69" t="s">
        <v>40</v>
      </c>
      <c r="B34" s="91">
        <v>1</v>
      </c>
      <c r="C34" s="92"/>
      <c r="D34" s="92"/>
      <c r="E34" s="92"/>
      <c r="F34" s="92"/>
      <c r="G34" s="92"/>
      <c r="H34" s="92"/>
      <c r="I34" s="92"/>
      <c r="J34" s="92"/>
      <c r="K34" s="92"/>
      <c r="L34" s="92"/>
      <c r="M34" s="92"/>
      <c r="N34" s="92"/>
      <c r="O34" s="92"/>
      <c r="P34" s="92"/>
      <c r="Q34" s="92"/>
      <c r="R34" s="92"/>
      <c r="S34" s="92"/>
      <c r="T34" s="92"/>
      <c r="U34" s="92"/>
      <c r="V34" s="92"/>
      <c r="W34" s="92"/>
      <c r="X34" s="92"/>
      <c r="Y34" s="92"/>
      <c r="Z34" s="92"/>
      <c r="AA34" s="93"/>
    </row>
    <row r="35" spans="1:27" ht="24.95" customHeight="1" x14ac:dyDescent="0.2">
      <c r="A35" s="70" t="s">
        <v>41</v>
      </c>
      <c r="B35" s="94">
        <v>210</v>
      </c>
      <c r="C35" s="95">
        <v>210</v>
      </c>
      <c r="D35" s="95">
        <v>210</v>
      </c>
      <c r="E35" s="95">
        <v>210</v>
      </c>
      <c r="F35" s="95">
        <v>210</v>
      </c>
      <c r="G35" s="95">
        <v>210</v>
      </c>
      <c r="H35" s="95">
        <v>210</v>
      </c>
      <c r="I35" s="95">
        <v>210</v>
      </c>
      <c r="J35" s="95">
        <v>110</v>
      </c>
      <c r="K35" s="95">
        <v>110</v>
      </c>
      <c r="L35" s="95">
        <v>110</v>
      </c>
      <c r="M35" s="95">
        <v>112</v>
      </c>
      <c r="N35" s="95">
        <v>112</v>
      </c>
      <c r="O35" s="95">
        <v>112</v>
      </c>
      <c r="P35" s="95">
        <v>112</v>
      </c>
      <c r="Q35" s="95">
        <v>112</v>
      </c>
      <c r="R35" s="95">
        <v>110</v>
      </c>
      <c r="S35" s="95">
        <v>210</v>
      </c>
      <c r="T35" s="95">
        <v>176</v>
      </c>
      <c r="U35" s="95">
        <v>153</v>
      </c>
      <c r="V35" s="95">
        <v>158</v>
      </c>
      <c r="W35" s="95">
        <v>169</v>
      </c>
      <c r="X35" s="95">
        <v>181</v>
      </c>
      <c r="Y35" s="95">
        <v>222</v>
      </c>
      <c r="Z35" s="96"/>
      <c r="AA35" s="74">
        <f t="shared" ref="AA35:AA40" si="5">SUM(B35:Z35)</f>
        <v>3949</v>
      </c>
    </row>
    <row r="36" spans="1:27" ht="24.95" customHeight="1" x14ac:dyDescent="0.2">
      <c r="A36" s="97" t="s">
        <v>42</v>
      </c>
      <c r="B36" s="98">
        <v>96</v>
      </c>
      <c r="C36" s="99">
        <v>98</v>
      </c>
      <c r="D36" s="99">
        <v>43</v>
      </c>
      <c r="E36" s="99">
        <v>72</v>
      </c>
      <c r="F36" s="99">
        <v>47</v>
      </c>
      <c r="G36" s="99">
        <v>45</v>
      </c>
      <c r="H36" s="99">
        <v>46</v>
      </c>
      <c r="I36" s="99">
        <v>214</v>
      </c>
      <c r="J36" s="99">
        <v>242</v>
      </c>
      <c r="K36" s="99">
        <v>297</v>
      </c>
      <c r="L36" s="99">
        <v>160</v>
      </c>
      <c r="M36" s="99">
        <v>127</v>
      </c>
      <c r="N36" s="99">
        <v>130</v>
      </c>
      <c r="O36" s="99">
        <v>120</v>
      </c>
      <c r="P36" s="99">
        <v>118</v>
      </c>
      <c r="Q36" s="99">
        <v>111</v>
      </c>
      <c r="R36" s="99">
        <v>149</v>
      </c>
      <c r="S36" s="99">
        <v>149</v>
      </c>
      <c r="T36" s="99">
        <v>136</v>
      </c>
      <c r="U36" s="99">
        <v>193</v>
      </c>
      <c r="V36" s="99">
        <v>205</v>
      </c>
      <c r="W36" s="99">
        <v>111</v>
      </c>
      <c r="X36" s="99">
        <v>109</v>
      </c>
      <c r="Y36" s="99">
        <v>100</v>
      </c>
      <c r="Z36" s="100"/>
      <c r="AA36" s="79">
        <f t="shared" si="5"/>
        <v>3118</v>
      </c>
    </row>
    <row r="37" spans="1:27" ht="24.95" customHeight="1" x14ac:dyDescent="0.2">
      <c r="A37" s="97" t="s">
        <v>43</v>
      </c>
      <c r="B37" s="98"/>
      <c r="C37" s="99"/>
      <c r="D37" s="99"/>
      <c r="E37" s="99"/>
      <c r="F37" s="99"/>
      <c r="G37" s="99"/>
      <c r="H37" s="99"/>
      <c r="I37" s="99"/>
      <c r="J37" s="99"/>
      <c r="K37" s="99"/>
      <c r="L37" s="99"/>
      <c r="M37" s="99"/>
      <c r="N37" s="99"/>
      <c r="O37" s="99"/>
      <c r="P37" s="99"/>
      <c r="Q37" s="99"/>
      <c r="R37" s="99"/>
      <c r="S37" s="99"/>
      <c r="T37" s="99"/>
      <c r="U37" s="99"/>
      <c r="V37" s="99"/>
      <c r="W37" s="99"/>
      <c r="X37" s="99"/>
      <c r="Y37" s="99"/>
      <c r="Z37" s="100"/>
      <c r="AA37" s="79">
        <f t="shared" si="5"/>
        <v>0</v>
      </c>
    </row>
    <row r="38" spans="1:27" ht="24.95" customHeight="1" x14ac:dyDescent="0.2">
      <c r="A38" s="97" t="s">
        <v>44</v>
      </c>
      <c r="B38" s="98"/>
      <c r="C38" s="99"/>
      <c r="D38" s="99"/>
      <c r="E38" s="99"/>
      <c r="F38" s="99"/>
      <c r="G38" s="99"/>
      <c r="H38" s="99"/>
      <c r="I38" s="99">
        <v>10</v>
      </c>
      <c r="J38" s="99">
        <v>170</v>
      </c>
      <c r="K38" s="99">
        <v>168</v>
      </c>
      <c r="L38" s="99">
        <v>168</v>
      </c>
      <c r="M38" s="99">
        <v>168</v>
      </c>
      <c r="N38" s="99">
        <v>168</v>
      </c>
      <c r="O38" s="99">
        <v>168</v>
      </c>
      <c r="P38" s="99">
        <v>168</v>
      </c>
      <c r="Q38" s="99">
        <v>179</v>
      </c>
      <c r="R38" s="99">
        <v>165</v>
      </c>
      <c r="S38" s="99"/>
      <c r="T38" s="99"/>
      <c r="U38" s="99"/>
      <c r="V38" s="99"/>
      <c r="W38" s="99"/>
      <c r="X38" s="99"/>
      <c r="Y38" s="99"/>
      <c r="Z38" s="100"/>
      <c r="AA38" s="79">
        <f t="shared" si="5"/>
        <v>1532</v>
      </c>
    </row>
    <row r="39" spans="1:27" ht="24.95" customHeight="1" x14ac:dyDescent="0.2">
      <c r="A39" s="97" t="s">
        <v>45</v>
      </c>
      <c r="B39" s="98">
        <v>500</v>
      </c>
      <c r="C39" s="99">
        <v>500</v>
      </c>
      <c r="D39" s="99">
        <v>500</v>
      </c>
      <c r="E39" s="99">
        <v>500</v>
      </c>
      <c r="F39" s="99">
        <v>500</v>
      </c>
      <c r="G39" s="99">
        <v>500</v>
      </c>
      <c r="H39" s="99">
        <v>500</v>
      </c>
      <c r="I39" s="99">
        <v>500</v>
      </c>
      <c r="J39" s="99">
        <v>500</v>
      </c>
      <c r="K39" s="99">
        <v>500</v>
      </c>
      <c r="L39" s="99">
        <v>500</v>
      </c>
      <c r="M39" s="99"/>
      <c r="N39" s="99"/>
      <c r="O39" s="99"/>
      <c r="P39" s="99"/>
      <c r="Q39" s="99"/>
      <c r="R39" s="99">
        <v>461.3</v>
      </c>
      <c r="S39" s="99">
        <v>500</v>
      </c>
      <c r="T39" s="99">
        <v>379.4</v>
      </c>
      <c r="U39" s="99">
        <v>500</v>
      </c>
      <c r="V39" s="99">
        <v>500</v>
      </c>
      <c r="W39" s="99">
        <v>500</v>
      </c>
      <c r="X39" s="99">
        <v>500</v>
      </c>
      <c r="Y39" s="99">
        <v>500</v>
      </c>
      <c r="Z39" s="100"/>
      <c r="AA39" s="79">
        <f t="shared" si="5"/>
        <v>9340.7000000000007</v>
      </c>
    </row>
    <row r="40" spans="1:27" ht="30" customHeight="1" thickBot="1" x14ac:dyDescent="0.25">
      <c r="A40" s="86" t="s">
        <v>46</v>
      </c>
      <c r="B40" s="87">
        <f>IF(LEN(B$2)&gt;0,SUM(B35:B39),"")</f>
        <v>806</v>
      </c>
      <c r="C40" s="88">
        <f t="shared" ref="C40:Z40" si="6">IF(LEN(C$2)&gt;0,SUM(C35:C39),"")</f>
        <v>808</v>
      </c>
      <c r="D40" s="88">
        <f t="shared" si="6"/>
        <v>753</v>
      </c>
      <c r="E40" s="88">
        <f t="shared" si="6"/>
        <v>782</v>
      </c>
      <c r="F40" s="88">
        <f t="shared" si="6"/>
        <v>757</v>
      </c>
      <c r="G40" s="88">
        <f t="shared" si="6"/>
        <v>755</v>
      </c>
      <c r="H40" s="88">
        <f t="shared" si="6"/>
        <v>756</v>
      </c>
      <c r="I40" s="88">
        <f t="shared" si="6"/>
        <v>934</v>
      </c>
      <c r="J40" s="88">
        <f t="shared" si="6"/>
        <v>1022</v>
      </c>
      <c r="K40" s="88">
        <f t="shared" si="6"/>
        <v>1075</v>
      </c>
      <c r="L40" s="88">
        <f t="shared" si="6"/>
        <v>938</v>
      </c>
      <c r="M40" s="88">
        <f t="shared" si="6"/>
        <v>407</v>
      </c>
      <c r="N40" s="88">
        <f t="shared" si="6"/>
        <v>410</v>
      </c>
      <c r="O40" s="88">
        <f t="shared" si="6"/>
        <v>400</v>
      </c>
      <c r="P40" s="88">
        <f t="shared" si="6"/>
        <v>398</v>
      </c>
      <c r="Q40" s="88">
        <f t="shared" si="6"/>
        <v>402</v>
      </c>
      <c r="R40" s="88">
        <f t="shared" si="6"/>
        <v>885.3</v>
      </c>
      <c r="S40" s="88">
        <f t="shared" si="6"/>
        <v>859</v>
      </c>
      <c r="T40" s="88">
        <f t="shared" si="6"/>
        <v>691.4</v>
      </c>
      <c r="U40" s="88">
        <f t="shared" si="6"/>
        <v>846</v>
      </c>
      <c r="V40" s="88">
        <f t="shared" si="6"/>
        <v>863</v>
      </c>
      <c r="W40" s="88">
        <f t="shared" si="6"/>
        <v>780</v>
      </c>
      <c r="X40" s="88">
        <f t="shared" si="6"/>
        <v>790</v>
      </c>
      <c r="Y40" s="88">
        <f t="shared" si="6"/>
        <v>822</v>
      </c>
      <c r="Z40" s="89" t="str">
        <f t="shared" si="6"/>
        <v/>
      </c>
      <c r="AA40" s="90">
        <f t="shared" si="5"/>
        <v>17939.699999999997</v>
      </c>
    </row>
    <row r="41" spans="1:27" ht="18" customHeight="1" thickBot="1" x14ac:dyDescent="0.25">
      <c r="A41" s="101"/>
      <c r="B41" s="102"/>
      <c r="C41" s="102"/>
      <c r="D41" s="102"/>
      <c r="E41" s="102"/>
      <c r="F41" s="102"/>
      <c r="G41" s="102"/>
      <c r="H41" s="102"/>
      <c r="I41" s="102"/>
      <c r="J41" s="102"/>
      <c r="K41" s="102"/>
      <c r="L41" s="102"/>
      <c r="M41" s="102"/>
      <c r="N41" s="102"/>
      <c r="O41" s="102"/>
      <c r="P41" s="102"/>
      <c r="Q41" s="102"/>
      <c r="R41" s="102"/>
      <c r="S41" s="102"/>
      <c r="T41" s="102"/>
      <c r="U41" s="102"/>
      <c r="V41" s="102"/>
      <c r="W41" s="102"/>
      <c r="X41" s="102"/>
      <c r="Y41" s="102"/>
      <c r="Z41" s="102"/>
      <c r="AA41" s="103"/>
    </row>
    <row r="42" spans="1:27" ht="30" customHeight="1" thickBot="1" x14ac:dyDescent="0.25">
      <c r="A42" s="69" t="s">
        <v>47</v>
      </c>
      <c r="B42" s="91">
        <v>1</v>
      </c>
      <c r="C42" s="92"/>
      <c r="D42" s="92"/>
      <c r="E42" s="92"/>
      <c r="F42" s="92"/>
      <c r="G42" s="92"/>
      <c r="H42" s="92"/>
      <c r="I42" s="92"/>
      <c r="J42" s="92"/>
      <c r="K42" s="92"/>
      <c r="L42" s="92"/>
      <c r="M42" s="92"/>
      <c r="N42" s="92"/>
      <c r="O42" s="92"/>
      <c r="P42" s="92"/>
      <c r="Q42" s="92"/>
      <c r="R42" s="92"/>
      <c r="S42" s="92"/>
      <c r="T42" s="92"/>
      <c r="U42" s="92"/>
      <c r="V42" s="92"/>
      <c r="W42" s="92"/>
      <c r="X42" s="92"/>
      <c r="Y42" s="92"/>
      <c r="Z42" s="92"/>
      <c r="AA42" s="93"/>
    </row>
    <row r="43" spans="1:27" ht="24.95" customHeight="1" x14ac:dyDescent="0.2">
      <c r="A43" s="70" t="s">
        <v>41</v>
      </c>
      <c r="B43" s="94"/>
      <c r="C43" s="95"/>
      <c r="D43" s="95"/>
      <c r="E43" s="95"/>
      <c r="F43" s="95"/>
      <c r="G43" s="95"/>
      <c r="H43" s="95"/>
      <c r="I43" s="95"/>
      <c r="J43" s="95"/>
      <c r="K43" s="95"/>
      <c r="L43" s="95"/>
      <c r="M43" s="95"/>
      <c r="N43" s="95"/>
      <c r="O43" s="95"/>
      <c r="P43" s="95"/>
      <c r="Q43" s="95"/>
      <c r="R43" s="95"/>
      <c r="S43" s="95"/>
      <c r="T43" s="95"/>
      <c r="U43" s="95"/>
      <c r="V43" s="95"/>
      <c r="W43" s="95"/>
      <c r="X43" s="95"/>
      <c r="Y43" s="95"/>
      <c r="Z43" s="96"/>
      <c r="AA43" s="74">
        <f t="shared" ref="AA43:AA49" si="7">SUM(B43:Z43)</f>
        <v>0</v>
      </c>
    </row>
    <row r="44" spans="1:27" ht="24.95" customHeight="1" x14ac:dyDescent="0.2">
      <c r="A44" s="97" t="s">
        <v>42</v>
      </c>
      <c r="B44" s="98"/>
      <c r="C44" s="99"/>
      <c r="D44" s="99"/>
      <c r="E44" s="99"/>
      <c r="F44" s="99"/>
      <c r="G44" s="99"/>
      <c r="H44" s="99"/>
      <c r="I44" s="99"/>
      <c r="J44" s="99"/>
      <c r="K44" s="99"/>
      <c r="L44" s="99"/>
      <c r="M44" s="99"/>
      <c r="N44" s="99"/>
      <c r="O44" s="99"/>
      <c r="P44" s="99"/>
      <c r="Q44" s="99"/>
      <c r="R44" s="99"/>
      <c r="S44" s="99"/>
      <c r="T44" s="99"/>
      <c r="U44" s="99"/>
      <c r="V44" s="99"/>
      <c r="W44" s="99"/>
      <c r="X44" s="99"/>
      <c r="Y44" s="99"/>
      <c r="Z44" s="100"/>
      <c r="AA44" s="79">
        <f t="shared" si="7"/>
        <v>0</v>
      </c>
    </row>
    <row r="45" spans="1:27" ht="24.95" customHeight="1" x14ac:dyDescent="0.2">
      <c r="A45" s="97" t="s">
        <v>43</v>
      </c>
      <c r="B45" s="98"/>
      <c r="C45" s="99"/>
      <c r="D45" s="99"/>
      <c r="E45" s="99"/>
      <c r="F45" s="99"/>
      <c r="G45" s="99"/>
      <c r="H45" s="99"/>
      <c r="I45" s="99"/>
      <c r="J45" s="99"/>
      <c r="K45" s="99"/>
      <c r="L45" s="99"/>
      <c r="M45" s="99"/>
      <c r="N45" s="99"/>
      <c r="O45" s="99"/>
      <c r="P45" s="99"/>
      <c r="Q45" s="99"/>
      <c r="R45" s="99"/>
      <c r="S45" s="99"/>
      <c r="T45" s="99"/>
      <c r="U45" s="99"/>
      <c r="V45" s="99"/>
      <c r="W45" s="99"/>
      <c r="X45" s="99"/>
      <c r="Y45" s="99"/>
      <c r="Z45" s="100"/>
      <c r="AA45" s="79">
        <f t="shared" si="7"/>
        <v>0</v>
      </c>
    </row>
    <row r="46" spans="1:27" ht="24.95" customHeight="1" x14ac:dyDescent="0.2">
      <c r="A46" s="97" t="s">
        <v>44</v>
      </c>
      <c r="B46" s="98"/>
      <c r="C46" s="99"/>
      <c r="D46" s="99"/>
      <c r="E46" s="99"/>
      <c r="F46" s="99"/>
      <c r="G46" s="99"/>
      <c r="H46" s="99"/>
      <c r="I46" s="99"/>
      <c r="J46" s="99"/>
      <c r="K46" s="99"/>
      <c r="L46" s="99"/>
      <c r="M46" s="99"/>
      <c r="N46" s="99"/>
      <c r="O46" s="99"/>
      <c r="P46" s="99"/>
      <c r="Q46" s="99"/>
      <c r="R46" s="99"/>
      <c r="S46" s="99"/>
      <c r="T46" s="99"/>
      <c r="U46" s="99"/>
      <c r="V46" s="99"/>
      <c r="W46" s="99"/>
      <c r="X46" s="99"/>
      <c r="Y46" s="99"/>
      <c r="Z46" s="100"/>
      <c r="AA46" s="79">
        <f t="shared" si="7"/>
        <v>0</v>
      </c>
    </row>
    <row r="47" spans="1:27" ht="24.95" customHeight="1" x14ac:dyDescent="0.2">
      <c r="A47" s="97" t="s">
        <v>45</v>
      </c>
      <c r="B47" s="98">
        <v>500</v>
      </c>
      <c r="C47" s="99">
        <v>500</v>
      </c>
      <c r="D47" s="99">
        <v>500</v>
      </c>
      <c r="E47" s="99">
        <v>500</v>
      </c>
      <c r="F47" s="99">
        <v>500</v>
      </c>
      <c r="G47" s="99">
        <v>500</v>
      </c>
      <c r="H47" s="99">
        <v>500</v>
      </c>
      <c r="I47" s="99">
        <v>500</v>
      </c>
      <c r="J47" s="99">
        <v>500</v>
      </c>
      <c r="K47" s="99">
        <v>500</v>
      </c>
      <c r="L47" s="99">
        <v>500</v>
      </c>
      <c r="M47" s="99"/>
      <c r="N47" s="99"/>
      <c r="O47" s="99"/>
      <c r="P47" s="99"/>
      <c r="Q47" s="99"/>
      <c r="R47" s="99">
        <v>461.3</v>
      </c>
      <c r="S47" s="99">
        <v>500</v>
      </c>
      <c r="T47" s="99">
        <v>379.4</v>
      </c>
      <c r="U47" s="99">
        <v>500</v>
      </c>
      <c r="V47" s="99">
        <v>500</v>
      </c>
      <c r="W47" s="99">
        <v>500</v>
      </c>
      <c r="X47" s="99">
        <v>500</v>
      </c>
      <c r="Y47" s="99">
        <v>500</v>
      </c>
      <c r="Z47" s="100"/>
      <c r="AA47" s="79">
        <f t="shared" si="7"/>
        <v>9340.7000000000007</v>
      </c>
    </row>
    <row r="48" spans="1:27" ht="24.95" customHeight="1" x14ac:dyDescent="0.2">
      <c r="A48" s="85" t="s">
        <v>48</v>
      </c>
      <c r="B48" s="98">
        <v>134</v>
      </c>
      <c r="C48" s="99">
        <v>126</v>
      </c>
      <c r="D48" s="99">
        <v>113</v>
      </c>
      <c r="E48" s="99">
        <v>104</v>
      </c>
      <c r="F48" s="99">
        <v>101</v>
      </c>
      <c r="G48" s="99">
        <v>115</v>
      </c>
      <c r="H48" s="99">
        <v>150</v>
      </c>
      <c r="I48" s="99">
        <v>150</v>
      </c>
      <c r="J48" s="99">
        <v>150</v>
      </c>
      <c r="K48" s="99">
        <v>150</v>
      </c>
      <c r="L48" s="99">
        <v>150</v>
      </c>
      <c r="M48" s="99">
        <v>150</v>
      </c>
      <c r="N48" s="99">
        <v>150</v>
      </c>
      <c r="O48" s="99">
        <v>150</v>
      </c>
      <c r="P48" s="99">
        <v>150</v>
      </c>
      <c r="Q48" s="99">
        <v>150</v>
      </c>
      <c r="R48" s="99">
        <v>150</v>
      </c>
      <c r="S48" s="99">
        <v>150</v>
      </c>
      <c r="T48" s="99">
        <v>150</v>
      </c>
      <c r="U48" s="99">
        <v>150</v>
      </c>
      <c r="V48" s="99">
        <v>150</v>
      </c>
      <c r="W48" s="99">
        <v>150</v>
      </c>
      <c r="X48" s="99">
        <v>150</v>
      </c>
      <c r="Y48" s="99">
        <v>150</v>
      </c>
      <c r="Z48" s="100"/>
      <c r="AA48" s="79">
        <f t="shared" si="7"/>
        <v>3393</v>
      </c>
    </row>
    <row r="49" spans="1:27" ht="30" customHeight="1" thickBot="1" x14ac:dyDescent="0.25">
      <c r="A49" s="86" t="s">
        <v>49</v>
      </c>
      <c r="B49" s="87">
        <f>IF(LEN(B$2)&gt;0,SUM(B43:B48),"")</f>
        <v>634</v>
      </c>
      <c r="C49" s="88">
        <f t="shared" ref="C49:Z49" si="8">IF(LEN(C$2)&gt;0,SUM(C43:C48),"")</f>
        <v>626</v>
      </c>
      <c r="D49" s="88">
        <f t="shared" si="8"/>
        <v>613</v>
      </c>
      <c r="E49" s="88">
        <f t="shared" si="8"/>
        <v>604</v>
      </c>
      <c r="F49" s="88">
        <f t="shared" si="8"/>
        <v>601</v>
      </c>
      <c r="G49" s="88">
        <f t="shared" si="8"/>
        <v>615</v>
      </c>
      <c r="H49" s="88">
        <f t="shared" si="8"/>
        <v>650</v>
      </c>
      <c r="I49" s="88">
        <f t="shared" si="8"/>
        <v>650</v>
      </c>
      <c r="J49" s="88">
        <f t="shared" si="8"/>
        <v>650</v>
      </c>
      <c r="K49" s="88">
        <f t="shared" si="8"/>
        <v>650</v>
      </c>
      <c r="L49" s="88">
        <f t="shared" si="8"/>
        <v>650</v>
      </c>
      <c r="M49" s="88">
        <f t="shared" si="8"/>
        <v>150</v>
      </c>
      <c r="N49" s="88">
        <f t="shared" si="8"/>
        <v>150</v>
      </c>
      <c r="O49" s="88">
        <f t="shared" si="8"/>
        <v>150</v>
      </c>
      <c r="P49" s="88">
        <f t="shared" si="8"/>
        <v>150</v>
      </c>
      <c r="Q49" s="88">
        <f t="shared" si="8"/>
        <v>150</v>
      </c>
      <c r="R49" s="88">
        <f t="shared" si="8"/>
        <v>611.29999999999995</v>
      </c>
      <c r="S49" s="88">
        <f t="shared" si="8"/>
        <v>650</v>
      </c>
      <c r="T49" s="88">
        <f t="shared" si="8"/>
        <v>529.4</v>
      </c>
      <c r="U49" s="88">
        <f t="shared" si="8"/>
        <v>650</v>
      </c>
      <c r="V49" s="88">
        <f t="shared" si="8"/>
        <v>650</v>
      </c>
      <c r="W49" s="88">
        <f t="shared" si="8"/>
        <v>650</v>
      </c>
      <c r="X49" s="88">
        <f t="shared" si="8"/>
        <v>650</v>
      </c>
      <c r="Y49" s="88">
        <f t="shared" si="8"/>
        <v>650</v>
      </c>
      <c r="Z49" s="89" t="str">
        <f t="shared" si="8"/>
        <v/>
      </c>
      <c r="AA49" s="90">
        <f t="shared" si="7"/>
        <v>12733.699999999999</v>
      </c>
    </row>
    <row r="50" spans="1:27" ht="15.95" customHeight="1" thickBot="1" x14ac:dyDescent="0.25"/>
    <row r="51" spans="1:27" ht="30" customHeight="1" thickBot="1" x14ac:dyDescent="0.25">
      <c r="A51" s="69"/>
      <c r="B51" s="7">
        <f>IF(LEN(B$2)&gt;0,B$2,"")</f>
        <v>1</v>
      </c>
      <c r="C51" s="8">
        <f t="shared" ref="C51:Z51" si="9">IF(LEN(C$2)&gt;0,C$2,"")</f>
        <v>2</v>
      </c>
      <c r="D51" s="8">
        <f t="shared" si="9"/>
        <v>3</v>
      </c>
      <c r="E51" s="8">
        <f t="shared" si="9"/>
        <v>4</v>
      </c>
      <c r="F51" s="8">
        <f t="shared" si="9"/>
        <v>5</v>
      </c>
      <c r="G51" s="8">
        <f t="shared" si="9"/>
        <v>6</v>
      </c>
      <c r="H51" s="8">
        <f t="shared" si="9"/>
        <v>7</v>
      </c>
      <c r="I51" s="8">
        <f t="shared" si="9"/>
        <v>8</v>
      </c>
      <c r="J51" s="8">
        <f t="shared" si="9"/>
        <v>9</v>
      </c>
      <c r="K51" s="8">
        <f t="shared" si="9"/>
        <v>10</v>
      </c>
      <c r="L51" s="8">
        <f t="shared" si="9"/>
        <v>11</v>
      </c>
      <c r="M51" s="8">
        <f t="shared" si="9"/>
        <v>12</v>
      </c>
      <c r="N51" s="8">
        <f t="shared" si="9"/>
        <v>13</v>
      </c>
      <c r="O51" s="8">
        <f t="shared" si="9"/>
        <v>14</v>
      </c>
      <c r="P51" s="8">
        <f t="shared" si="9"/>
        <v>15</v>
      </c>
      <c r="Q51" s="8">
        <f t="shared" si="9"/>
        <v>16</v>
      </c>
      <c r="R51" s="8">
        <f t="shared" si="9"/>
        <v>17</v>
      </c>
      <c r="S51" s="8">
        <f t="shared" si="9"/>
        <v>18</v>
      </c>
      <c r="T51" s="8">
        <f t="shared" si="9"/>
        <v>19</v>
      </c>
      <c r="U51" s="8">
        <f t="shared" si="9"/>
        <v>20</v>
      </c>
      <c r="V51" s="8">
        <f t="shared" si="9"/>
        <v>21</v>
      </c>
      <c r="W51" s="8">
        <f t="shared" si="9"/>
        <v>22</v>
      </c>
      <c r="X51" s="8">
        <f t="shared" si="9"/>
        <v>23</v>
      </c>
      <c r="Y51" s="9">
        <f t="shared" si="9"/>
        <v>24</v>
      </c>
      <c r="Z51" s="10" t="str">
        <f t="shared" si="9"/>
        <v/>
      </c>
      <c r="AA51" s="11" t="s">
        <v>1</v>
      </c>
    </row>
    <row r="52" spans="1:27" ht="24.95" customHeight="1" thickBot="1" x14ac:dyDescent="0.25">
      <c r="A52" s="86" t="s">
        <v>39</v>
      </c>
      <c r="B52" s="87">
        <f>IF(LEN(B$2)&gt;0,SUM(B10:B15)+B26+B40,"")</f>
        <v>8154.9520000000002</v>
      </c>
      <c r="C52" s="88">
        <f t="shared" ref="C52:Z52" si="10">IF(LEN(C$2)&gt;0,SUM(C10:C15)+C26+C40,"")</f>
        <v>7835.7420000000002</v>
      </c>
      <c r="D52" s="88">
        <f t="shared" si="10"/>
        <v>7467.485999999999</v>
      </c>
      <c r="E52" s="88">
        <f t="shared" si="10"/>
        <v>7314.7109999999993</v>
      </c>
      <c r="F52" s="88">
        <f t="shared" si="10"/>
        <v>7199.1350000000002</v>
      </c>
      <c r="G52" s="88">
        <f t="shared" si="10"/>
        <v>7175.514000000001</v>
      </c>
      <c r="H52" s="88">
        <f t="shared" si="10"/>
        <v>7560.152</v>
      </c>
      <c r="I52" s="88">
        <f t="shared" si="10"/>
        <v>8397.17</v>
      </c>
      <c r="J52" s="88">
        <f t="shared" si="10"/>
        <v>9004.0659999999989</v>
      </c>
      <c r="K52" s="88">
        <f t="shared" si="10"/>
        <v>9778.14</v>
      </c>
      <c r="L52" s="88">
        <f t="shared" si="10"/>
        <v>10205.743000000002</v>
      </c>
      <c r="M52" s="88">
        <f t="shared" si="10"/>
        <v>10016.629999999999</v>
      </c>
      <c r="N52" s="88">
        <f t="shared" si="10"/>
        <v>10163.657999999999</v>
      </c>
      <c r="O52" s="88">
        <f t="shared" si="10"/>
        <v>10000.66</v>
      </c>
      <c r="P52" s="88">
        <f t="shared" si="10"/>
        <v>9747.4500000000007</v>
      </c>
      <c r="Q52" s="88">
        <f t="shared" si="10"/>
        <v>9704.9810000000016</v>
      </c>
      <c r="R52" s="88">
        <f t="shared" si="10"/>
        <v>9818.36</v>
      </c>
      <c r="S52" s="88">
        <f t="shared" si="10"/>
        <v>9699.246000000001</v>
      </c>
      <c r="T52" s="88">
        <f t="shared" si="10"/>
        <v>9459.3050000000003</v>
      </c>
      <c r="U52" s="88">
        <f t="shared" si="10"/>
        <v>9419.853000000001</v>
      </c>
      <c r="V52" s="88">
        <f t="shared" si="10"/>
        <v>9386.9130000000005</v>
      </c>
      <c r="W52" s="88">
        <f t="shared" si="10"/>
        <v>9004.6320000000014</v>
      </c>
      <c r="X52" s="88">
        <f t="shared" si="10"/>
        <v>8622.723</v>
      </c>
      <c r="Y52" s="88">
        <f t="shared" si="10"/>
        <v>8266.5540000000001</v>
      </c>
      <c r="Z52" s="89" t="str">
        <f t="shared" si="10"/>
        <v/>
      </c>
      <c r="AA52" s="104">
        <f>SUM(B52:Z52)</f>
        <v>213403.77600000001</v>
      </c>
    </row>
  </sheetData>
  <mergeCells count="11">
    <mergeCell ref="B27:AA27"/>
    <mergeCell ref="B28:Z28"/>
    <mergeCell ref="B33:AA33"/>
    <mergeCell ref="B34:AA34"/>
    <mergeCell ref="B42:AA42"/>
    <mergeCell ref="V1:AA1"/>
    <mergeCell ref="B3:AA3"/>
    <mergeCell ref="B6:AA6"/>
    <mergeCell ref="B9:Z9"/>
    <mergeCell ref="B17:AA17"/>
    <mergeCell ref="B18:Z18"/>
  </mergeCells>
  <conditionalFormatting sqref="B7:Z7">
    <cfRule type="cellIs" dxfId="0" priority="1" operator="greaterThan">
      <formula>1500</formula>
    </cfRule>
  </conditionalFormatting>
  <pageMargins left="0.70866141732283472" right="0.70866141732283472" top="0.74803149606299213" bottom="0.74803149606299213" header="0.31496062992125984" footer="0.31496062992125984"/>
  <pageSetup paperSize="9" scale="28" orientation="portrait" horizontalDpi="300" verticalDpi="300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53">
    <pageSetUpPr fitToPage="1"/>
  </sheetPr>
  <dimension ref="A1:AA31"/>
  <sheetViews>
    <sheetView showGridLines="0" zoomScale="80" zoomScaleNormal="80" workbookViewId="0">
      <selection activeCell="AB1" sqref="AB1"/>
    </sheetView>
  </sheetViews>
  <sheetFormatPr defaultColWidth="9.140625" defaultRowHeight="14.25" x14ac:dyDescent="0.2"/>
  <cols>
    <col min="1" max="1" width="42.140625" style="5" customWidth="1"/>
    <col min="2" max="25" width="10.7109375" style="5" customWidth="1"/>
    <col min="26" max="26" width="10.7109375" style="5" hidden="1" customWidth="1"/>
    <col min="27" max="27" width="14.7109375" style="5" customWidth="1"/>
    <col min="28" max="16384" width="9.140625" style="5"/>
  </cols>
  <sheetData>
    <row r="1" spans="1:27" ht="39.950000000000003" customHeight="1" thickBot="1" x14ac:dyDescent="0.25">
      <c r="A1" s="1" t="s">
        <v>53</v>
      </c>
      <c r="B1" s="2"/>
      <c r="C1" s="3"/>
      <c r="D1" s="3"/>
      <c r="E1" s="3"/>
      <c r="F1" s="3"/>
      <c r="G1" s="3"/>
      <c r="H1" s="3"/>
      <c r="I1" s="3"/>
      <c r="J1" s="3"/>
      <c r="K1" s="3"/>
      <c r="L1" s="3"/>
      <c r="M1" s="3"/>
      <c r="N1" s="3"/>
      <c r="O1" s="3"/>
      <c r="P1" s="3"/>
      <c r="Q1" s="3"/>
      <c r="R1" s="3"/>
      <c r="S1" s="3"/>
      <c r="T1" s="3"/>
      <c r="U1" s="3"/>
      <c r="V1" s="110" t="s">
        <v>0</v>
      </c>
      <c r="W1" s="110"/>
      <c r="X1" s="110"/>
      <c r="Y1" s="110"/>
      <c r="Z1" s="110"/>
      <c r="AA1" s="110"/>
    </row>
    <row r="2" spans="1:27" ht="30" customHeight="1" thickBot="1" x14ac:dyDescent="0.25">
      <c r="A2" s="6">
        <v>45836</v>
      </c>
      <c r="B2" s="7">
        <v>1</v>
      </c>
      <c r="C2" s="8">
        <v>2</v>
      </c>
      <c r="D2" s="8">
        <v>3</v>
      </c>
      <c r="E2" s="8">
        <v>4</v>
      </c>
      <c r="F2" s="8">
        <v>5</v>
      </c>
      <c r="G2" s="8">
        <v>6</v>
      </c>
      <c r="H2" s="8">
        <v>7</v>
      </c>
      <c r="I2" s="8">
        <v>8</v>
      </c>
      <c r="J2" s="8">
        <v>9</v>
      </c>
      <c r="K2" s="8">
        <v>10</v>
      </c>
      <c r="L2" s="8">
        <v>11</v>
      </c>
      <c r="M2" s="8">
        <v>12</v>
      </c>
      <c r="N2" s="8">
        <v>13</v>
      </c>
      <c r="O2" s="8">
        <v>14</v>
      </c>
      <c r="P2" s="8">
        <v>15</v>
      </c>
      <c r="Q2" s="8">
        <v>16</v>
      </c>
      <c r="R2" s="8">
        <v>17</v>
      </c>
      <c r="S2" s="8">
        <v>18</v>
      </c>
      <c r="T2" s="8">
        <v>19</v>
      </c>
      <c r="U2" s="8">
        <v>20</v>
      </c>
      <c r="V2" s="8">
        <v>21</v>
      </c>
      <c r="W2" s="8">
        <v>22</v>
      </c>
      <c r="X2" s="8">
        <v>23</v>
      </c>
      <c r="Y2" s="9">
        <v>24</v>
      </c>
      <c r="Z2" s="10"/>
      <c r="AA2" s="11" t="s">
        <v>1</v>
      </c>
    </row>
    <row r="3" spans="1:27" ht="30" customHeight="1" thickBot="1" x14ac:dyDescent="0.25">
      <c r="A3" s="12" t="s">
        <v>50</v>
      </c>
      <c r="B3" s="13"/>
      <c r="C3" s="14"/>
      <c r="D3" s="14"/>
      <c r="E3" s="14"/>
      <c r="F3" s="14"/>
      <c r="G3" s="14"/>
      <c r="H3" s="14"/>
      <c r="I3" s="14"/>
      <c r="J3" s="14"/>
      <c r="K3" s="14"/>
      <c r="L3" s="14"/>
      <c r="M3" s="14"/>
      <c r="N3" s="14"/>
      <c r="O3" s="14"/>
      <c r="P3" s="14"/>
      <c r="Q3" s="14"/>
      <c r="R3" s="14"/>
      <c r="S3" s="14"/>
      <c r="T3" s="14"/>
      <c r="U3" s="14"/>
      <c r="V3" s="14"/>
      <c r="W3" s="14"/>
      <c r="X3" s="14"/>
      <c r="Y3" s="14"/>
      <c r="Z3" s="14"/>
      <c r="AA3" s="15"/>
    </row>
    <row r="4" spans="1:27" ht="24.95" customHeight="1" x14ac:dyDescent="0.2">
      <c r="A4" s="16" t="s">
        <v>3</v>
      </c>
      <c r="B4" s="17">
        <v>-736.3</v>
      </c>
      <c r="C4" s="18">
        <v>-788.5</v>
      </c>
      <c r="D4" s="18">
        <v>-800</v>
      </c>
      <c r="E4" s="18">
        <v>-800</v>
      </c>
      <c r="F4" s="18">
        <v>-739</v>
      </c>
      <c r="G4" s="18">
        <v>-528.5</v>
      </c>
      <c r="H4" s="18">
        <v>-378.9</v>
      </c>
      <c r="I4" s="18">
        <v>-298.79999999999995</v>
      </c>
      <c r="J4" s="18">
        <v>-236.29999999999995</v>
      </c>
      <c r="K4" s="18">
        <v>-329.1</v>
      </c>
      <c r="L4" s="18">
        <v>-800</v>
      </c>
      <c r="M4" s="18">
        <v>-1225.8</v>
      </c>
      <c r="N4" s="18">
        <v>-1271.0999999999999</v>
      </c>
      <c r="O4" s="18">
        <v>-1300</v>
      </c>
      <c r="P4" s="18">
        <v>-1300</v>
      </c>
      <c r="Q4" s="18">
        <v>-1300</v>
      </c>
      <c r="R4" s="18">
        <v>-838.7</v>
      </c>
      <c r="S4" s="18">
        <v>-773.8</v>
      </c>
      <c r="T4" s="18">
        <v>-381.1</v>
      </c>
      <c r="U4" s="18">
        <v>-241.79999999999995</v>
      </c>
      <c r="V4" s="18">
        <v>-303.29999999999995</v>
      </c>
      <c r="W4" s="18">
        <v>146.10000000000002</v>
      </c>
      <c r="X4" s="18">
        <v>-7.3999999999999773</v>
      </c>
      <c r="Y4" s="18">
        <v>18.699999999999989</v>
      </c>
      <c r="Z4" s="19"/>
      <c r="AA4" s="111">
        <f>SUM(B4:Z4)</f>
        <v>-15213.599999999999</v>
      </c>
    </row>
    <row r="5" spans="1:27" ht="24.95" customHeight="1" thickBot="1" x14ac:dyDescent="0.25">
      <c r="A5" s="112"/>
      <c r="B5" s="22"/>
      <c r="C5" s="23"/>
      <c r="D5" s="23"/>
      <c r="E5" s="23"/>
      <c r="F5" s="23"/>
      <c r="G5" s="23"/>
      <c r="H5" s="23"/>
      <c r="I5" s="23"/>
      <c r="J5" s="23"/>
      <c r="K5" s="23"/>
      <c r="L5" s="23"/>
      <c r="M5" s="23"/>
      <c r="N5" s="23"/>
      <c r="O5" s="23"/>
      <c r="P5" s="23"/>
      <c r="Q5" s="23"/>
      <c r="R5" s="23"/>
      <c r="S5" s="23"/>
      <c r="T5" s="23"/>
      <c r="U5" s="23"/>
      <c r="V5" s="23"/>
      <c r="W5" s="23"/>
      <c r="X5" s="23"/>
      <c r="Y5" s="23"/>
      <c r="Z5" s="24"/>
      <c r="AA5" s="25"/>
    </row>
    <row r="6" spans="1:27" ht="30" customHeight="1" thickBot="1" x14ac:dyDescent="0.25">
      <c r="A6" s="12" t="s">
        <v>4</v>
      </c>
      <c r="B6" s="113"/>
      <c r="C6" s="114"/>
      <c r="D6" s="114"/>
      <c r="E6" s="114"/>
      <c r="F6" s="114"/>
      <c r="G6" s="114"/>
      <c r="H6" s="114"/>
      <c r="I6" s="114"/>
      <c r="J6" s="114"/>
      <c r="K6" s="114"/>
      <c r="L6" s="114"/>
      <c r="M6" s="114"/>
      <c r="N6" s="114"/>
      <c r="O6" s="114"/>
      <c r="P6" s="114"/>
      <c r="Q6" s="114"/>
      <c r="R6" s="114"/>
      <c r="S6" s="114"/>
      <c r="T6" s="114"/>
      <c r="U6" s="114"/>
      <c r="V6" s="114"/>
      <c r="W6" s="114"/>
      <c r="X6" s="114"/>
      <c r="Y6" s="114"/>
      <c r="Z6" s="114"/>
      <c r="AA6" s="115"/>
    </row>
    <row r="7" spans="1:27" ht="24.95" customHeight="1" x14ac:dyDescent="0.2">
      <c r="A7" s="26" t="s">
        <v>3</v>
      </c>
      <c r="B7" s="116">
        <v>101.75</v>
      </c>
      <c r="C7" s="117">
        <v>90.04</v>
      </c>
      <c r="D7" s="117">
        <v>88.39</v>
      </c>
      <c r="E7" s="117">
        <v>87.91</v>
      </c>
      <c r="F7" s="117">
        <v>70.87</v>
      </c>
      <c r="G7" s="117">
        <v>76.62</v>
      </c>
      <c r="H7" s="117">
        <v>75.64</v>
      </c>
      <c r="I7" s="117">
        <v>59.36</v>
      </c>
      <c r="J7" s="117">
        <v>27.8</v>
      </c>
      <c r="K7" s="117">
        <v>2.35</v>
      </c>
      <c r="L7" s="117">
        <v>0.01</v>
      </c>
      <c r="M7" s="117">
        <v>0.5</v>
      </c>
      <c r="N7" s="117">
        <v>2.56</v>
      </c>
      <c r="O7" s="117">
        <v>10</v>
      </c>
      <c r="P7" s="117">
        <v>10</v>
      </c>
      <c r="Q7" s="117">
        <v>4.78</v>
      </c>
      <c r="R7" s="117">
        <v>31.42</v>
      </c>
      <c r="S7" s="117">
        <v>101.73</v>
      </c>
      <c r="T7" s="117">
        <v>108.45</v>
      </c>
      <c r="U7" s="117">
        <v>113.41</v>
      </c>
      <c r="V7" s="117">
        <v>125.89</v>
      </c>
      <c r="W7" s="117">
        <v>127.19</v>
      </c>
      <c r="X7" s="117">
        <v>120.07</v>
      </c>
      <c r="Y7" s="117">
        <v>103.5</v>
      </c>
      <c r="Z7" s="118"/>
      <c r="AA7" s="119">
        <f>IF(SUM(B7:Z7)&lt;&gt;0,AVERAGEIF(B7:Z7,"&lt;&gt;"""),"")</f>
        <v>64.176666666666662</v>
      </c>
    </row>
    <row r="8" spans="1:27" ht="24.95" customHeight="1" thickBot="1" x14ac:dyDescent="0.25">
      <c r="A8" s="112"/>
      <c r="B8" s="120"/>
      <c r="C8" s="121"/>
      <c r="D8" s="121"/>
      <c r="E8" s="121"/>
      <c r="F8" s="121"/>
      <c r="G8" s="121"/>
      <c r="H8" s="121"/>
      <c r="I8" s="121"/>
      <c r="J8" s="121"/>
      <c r="K8" s="121"/>
      <c r="L8" s="121"/>
      <c r="M8" s="121"/>
      <c r="N8" s="121"/>
      <c r="O8" s="121"/>
      <c r="P8" s="121"/>
      <c r="Q8" s="121"/>
      <c r="R8" s="121"/>
      <c r="S8" s="121"/>
      <c r="T8" s="121"/>
      <c r="U8" s="121"/>
      <c r="V8" s="121"/>
      <c r="W8" s="121"/>
      <c r="X8" s="121"/>
      <c r="Y8" s="121"/>
      <c r="Z8" s="122"/>
      <c r="AA8" s="35"/>
    </row>
    <row r="9" spans="1:27" ht="18" customHeight="1" thickBot="1" x14ac:dyDescent="0.25">
      <c r="A9" s="65"/>
      <c r="B9" s="66"/>
      <c r="C9" s="67"/>
      <c r="D9" s="67"/>
      <c r="E9" s="67"/>
      <c r="F9" s="67"/>
      <c r="G9" s="67"/>
      <c r="H9" s="67"/>
      <c r="I9" s="67"/>
      <c r="J9" s="67"/>
      <c r="K9" s="67"/>
      <c r="L9" s="67"/>
      <c r="M9" s="67"/>
      <c r="N9" s="67"/>
      <c r="O9" s="67"/>
      <c r="P9" s="67"/>
      <c r="Q9" s="67"/>
      <c r="R9" s="67"/>
      <c r="S9" s="67"/>
      <c r="T9" s="67"/>
      <c r="U9" s="67"/>
      <c r="V9" s="67"/>
      <c r="W9" s="67"/>
      <c r="X9" s="67"/>
      <c r="Y9" s="67"/>
      <c r="Z9" s="67"/>
      <c r="AA9" s="68"/>
    </row>
    <row r="10" spans="1:27" ht="30" customHeight="1" thickBot="1" x14ac:dyDescent="0.25">
      <c r="A10" s="69" t="s">
        <v>34</v>
      </c>
      <c r="B10" s="91">
        <v>1</v>
      </c>
      <c r="C10" s="92"/>
      <c r="D10" s="92"/>
      <c r="E10" s="92"/>
      <c r="F10" s="92"/>
      <c r="G10" s="92"/>
      <c r="H10" s="92"/>
      <c r="I10" s="92"/>
      <c r="J10" s="92"/>
      <c r="K10" s="92"/>
      <c r="L10" s="92"/>
      <c r="M10" s="92"/>
      <c r="N10" s="92"/>
      <c r="O10" s="92"/>
      <c r="P10" s="92"/>
      <c r="Q10" s="92"/>
      <c r="R10" s="92"/>
      <c r="S10" s="92"/>
      <c r="T10" s="92"/>
      <c r="U10" s="92"/>
      <c r="V10" s="92"/>
      <c r="W10" s="92"/>
      <c r="X10" s="92"/>
      <c r="Y10" s="92"/>
      <c r="Z10" s="92"/>
      <c r="AA10" s="93"/>
    </row>
    <row r="11" spans="1:27" ht="24.95" customHeight="1" x14ac:dyDescent="0.2">
      <c r="A11" s="70" t="s">
        <v>28</v>
      </c>
      <c r="B11" s="123"/>
      <c r="C11" s="124"/>
      <c r="D11" s="124"/>
      <c r="E11" s="124"/>
      <c r="F11" s="124"/>
      <c r="G11" s="124"/>
      <c r="H11" s="124"/>
      <c r="I11" s="124"/>
      <c r="J11" s="124"/>
      <c r="K11" s="124"/>
      <c r="L11" s="124"/>
      <c r="M11" s="124"/>
      <c r="N11" s="124"/>
      <c r="O11" s="124"/>
      <c r="P11" s="124"/>
      <c r="Q11" s="124"/>
      <c r="R11" s="124"/>
      <c r="S11" s="124"/>
      <c r="T11" s="124"/>
      <c r="U11" s="124"/>
      <c r="V11" s="124"/>
      <c r="W11" s="124"/>
      <c r="X11" s="124"/>
      <c r="Y11" s="125"/>
      <c r="Z11" s="126"/>
      <c r="AA11" s="127">
        <f t="shared" ref="AA11:AA16" si="0">SUM(B11:Z11)</f>
        <v>0</v>
      </c>
    </row>
    <row r="12" spans="1:27" ht="24.95" customHeight="1" x14ac:dyDescent="0.2">
      <c r="A12" s="97" t="s">
        <v>29</v>
      </c>
      <c r="B12" s="128"/>
      <c r="C12" s="129"/>
      <c r="D12" s="129"/>
      <c r="E12" s="129"/>
      <c r="F12" s="129"/>
      <c r="G12" s="129"/>
      <c r="H12" s="129"/>
      <c r="I12" s="129"/>
      <c r="J12" s="129"/>
      <c r="K12" s="129"/>
      <c r="L12" s="129"/>
      <c r="M12" s="129"/>
      <c r="N12" s="129"/>
      <c r="O12" s="129"/>
      <c r="P12" s="129"/>
      <c r="Q12" s="129"/>
      <c r="R12" s="129"/>
      <c r="S12" s="129"/>
      <c r="T12" s="129"/>
      <c r="U12" s="129"/>
      <c r="V12" s="129"/>
      <c r="W12" s="129"/>
      <c r="X12" s="129"/>
      <c r="Y12" s="130"/>
      <c r="Z12" s="131"/>
      <c r="AA12" s="132">
        <f t="shared" si="0"/>
        <v>0</v>
      </c>
    </row>
    <row r="13" spans="1:27" ht="24.95" customHeight="1" x14ac:dyDescent="0.2">
      <c r="A13" s="97" t="s">
        <v>30</v>
      </c>
      <c r="B13" s="128">
        <v>1236.3</v>
      </c>
      <c r="C13" s="129">
        <v>1288.5</v>
      </c>
      <c r="D13" s="129">
        <v>1300</v>
      </c>
      <c r="E13" s="129">
        <v>1300</v>
      </c>
      <c r="F13" s="129">
        <v>1239</v>
      </c>
      <c r="G13" s="129">
        <v>1028.5</v>
      </c>
      <c r="H13" s="129">
        <v>878.9</v>
      </c>
      <c r="I13" s="129">
        <v>798.8</v>
      </c>
      <c r="J13" s="129">
        <v>736.3</v>
      </c>
      <c r="K13" s="129">
        <v>829.1</v>
      </c>
      <c r="L13" s="129">
        <v>1300</v>
      </c>
      <c r="M13" s="129">
        <v>1225.8</v>
      </c>
      <c r="N13" s="129">
        <v>1271.0999999999999</v>
      </c>
      <c r="O13" s="129">
        <v>1300</v>
      </c>
      <c r="P13" s="129">
        <v>1300</v>
      </c>
      <c r="Q13" s="129">
        <v>1300</v>
      </c>
      <c r="R13" s="129">
        <v>1300</v>
      </c>
      <c r="S13" s="129">
        <v>1273.8</v>
      </c>
      <c r="T13" s="129">
        <v>760.5</v>
      </c>
      <c r="U13" s="129">
        <v>741.8</v>
      </c>
      <c r="V13" s="129">
        <v>803.3</v>
      </c>
      <c r="W13" s="129">
        <v>353.9</v>
      </c>
      <c r="X13" s="129">
        <v>507.4</v>
      </c>
      <c r="Y13" s="130">
        <v>481.3</v>
      </c>
      <c r="Z13" s="131"/>
      <c r="AA13" s="132">
        <f t="shared" si="0"/>
        <v>24554.3</v>
      </c>
    </row>
    <row r="14" spans="1:27" ht="24.95" customHeight="1" x14ac:dyDescent="0.2">
      <c r="A14" s="97" t="s">
        <v>31</v>
      </c>
      <c r="B14" s="128"/>
      <c r="C14" s="133"/>
      <c r="D14" s="133"/>
      <c r="E14" s="133"/>
      <c r="F14" s="133"/>
      <c r="G14" s="133"/>
      <c r="H14" s="133"/>
      <c r="I14" s="133"/>
      <c r="J14" s="133"/>
      <c r="K14" s="133"/>
      <c r="L14" s="133"/>
      <c r="M14" s="133"/>
      <c r="N14" s="133"/>
      <c r="O14" s="133"/>
      <c r="P14" s="133"/>
      <c r="Q14" s="133"/>
      <c r="R14" s="133"/>
      <c r="S14" s="133"/>
      <c r="T14" s="133"/>
      <c r="U14" s="133"/>
      <c r="V14" s="133"/>
      <c r="W14" s="133"/>
      <c r="X14" s="133"/>
      <c r="Y14" s="133"/>
      <c r="Z14" s="131"/>
      <c r="AA14" s="132">
        <f t="shared" si="0"/>
        <v>0</v>
      </c>
    </row>
    <row r="15" spans="1:27" ht="24.95" customHeight="1" x14ac:dyDescent="0.2">
      <c r="A15" s="97" t="s">
        <v>32</v>
      </c>
      <c r="B15" s="128"/>
      <c r="C15" s="133"/>
      <c r="D15" s="133"/>
      <c r="E15" s="133"/>
      <c r="F15" s="133"/>
      <c r="G15" s="133"/>
      <c r="H15" s="133"/>
      <c r="I15" s="133"/>
      <c r="J15" s="133"/>
      <c r="K15" s="133"/>
      <c r="L15" s="133"/>
      <c r="M15" s="133"/>
      <c r="N15" s="133"/>
      <c r="O15" s="133"/>
      <c r="P15" s="133"/>
      <c r="Q15" s="133"/>
      <c r="R15" s="133"/>
      <c r="S15" s="133"/>
      <c r="T15" s="133"/>
      <c r="U15" s="133"/>
      <c r="V15" s="133"/>
      <c r="W15" s="133"/>
      <c r="X15" s="133"/>
      <c r="Y15" s="133"/>
      <c r="Z15" s="131"/>
      <c r="AA15" s="132">
        <f t="shared" si="0"/>
        <v>0</v>
      </c>
    </row>
    <row r="16" spans="1:27" ht="30" customHeight="1" thickBot="1" x14ac:dyDescent="0.25">
      <c r="A16" s="86" t="s">
        <v>51</v>
      </c>
      <c r="B16" s="134">
        <f t="shared" ref="B16:Z16" si="1">IF(LEN(B$2)&gt;0,SUM(B11:B15),"")</f>
        <v>1236.3</v>
      </c>
      <c r="C16" s="135">
        <f t="shared" si="1"/>
        <v>1288.5</v>
      </c>
      <c r="D16" s="135">
        <f t="shared" si="1"/>
        <v>1300</v>
      </c>
      <c r="E16" s="135">
        <f t="shared" si="1"/>
        <v>1300</v>
      </c>
      <c r="F16" s="135">
        <f t="shared" si="1"/>
        <v>1239</v>
      </c>
      <c r="G16" s="135">
        <f t="shared" si="1"/>
        <v>1028.5</v>
      </c>
      <c r="H16" s="135">
        <f t="shared" si="1"/>
        <v>878.9</v>
      </c>
      <c r="I16" s="135">
        <f t="shared" si="1"/>
        <v>798.8</v>
      </c>
      <c r="J16" s="135">
        <f t="shared" si="1"/>
        <v>736.3</v>
      </c>
      <c r="K16" s="135">
        <f t="shared" si="1"/>
        <v>829.1</v>
      </c>
      <c r="L16" s="135">
        <f t="shared" si="1"/>
        <v>1300</v>
      </c>
      <c r="M16" s="135">
        <f t="shared" si="1"/>
        <v>1225.8</v>
      </c>
      <c r="N16" s="135">
        <f t="shared" si="1"/>
        <v>1271.0999999999999</v>
      </c>
      <c r="O16" s="135">
        <f t="shared" si="1"/>
        <v>1300</v>
      </c>
      <c r="P16" s="135">
        <f t="shared" si="1"/>
        <v>1300</v>
      </c>
      <c r="Q16" s="135">
        <f t="shared" si="1"/>
        <v>1300</v>
      </c>
      <c r="R16" s="135">
        <f t="shared" si="1"/>
        <v>1300</v>
      </c>
      <c r="S16" s="135">
        <f t="shared" si="1"/>
        <v>1273.8</v>
      </c>
      <c r="T16" s="135">
        <f t="shared" si="1"/>
        <v>760.5</v>
      </c>
      <c r="U16" s="135">
        <f t="shared" si="1"/>
        <v>741.8</v>
      </c>
      <c r="V16" s="135">
        <f t="shared" si="1"/>
        <v>803.3</v>
      </c>
      <c r="W16" s="135">
        <f t="shared" si="1"/>
        <v>353.9</v>
      </c>
      <c r="X16" s="135">
        <f t="shared" si="1"/>
        <v>507.4</v>
      </c>
      <c r="Y16" s="135">
        <f t="shared" si="1"/>
        <v>481.3</v>
      </c>
      <c r="Z16" s="136" t="str">
        <f t="shared" si="1"/>
        <v/>
      </c>
      <c r="AA16" s="90">
        <f t="shared" si="0"/>
        <v>24554.3</v>
      </c>
    </row>
    <row r="17" spans="1:27" ht="18" customHeight="1" thickBot="1" x14ac:dyDescent="0.25">
      <c r="A17" s="101"/>
      <c r="B17" s="103"/>
      <c r="C17" s="103"/>
      <c r="D17" s="103"/>
      <c r="E17" s="103"/>
      <c r="F17" s="103"/>
      <c r="G17" s="103"/>
      <c r="H17" s="103"/>
      <c r="I17" s="103"/>
      <c r="J17" s="103"/>
      <c r="K17" s="103"/>
      <c r="L17" s="103"/>
      <c r="M17" s="103"/>
      <c r="N17" s="103"/>
      <c r="O17" s="103"/>
      <c r="P17" s="103"/>
      <c r="Q17" s="103"/>
      <c r="R17" s="103"/>
      <c r="S17" s="103"/>
      <c r="T17" s="103"/>
      <c r="U17" s="103"/>
      <c r="V17" s="103"/>
      <c r="W17" s="103"/>
      <c r="X17" s="103"/>
      <c r="Y17" s="103"/>
      <c r="Z17" s="103"/>
      <c r="AA17" s="103"/>
    </row>
    <row r="18" spans="1:27" ht="30" customHeight="1" thickBot="1" x14ac:dyDescent="0.25">
      <c r="A18" s="69" t="s">
        <v>47</v>
      </c>
      <c r="B18" s="91">
        <v>1</v>
      </c>
      <c r="C18" s="92"/>
      <c r="D18" s="92"/>
      <c r="E18" s="92"/>
      <c r="F18" s="92"/>
      <c r="G18" s="92"/>
      <c r="H18" s="92"/>
      <c r="I18" s="92"/>
      <c r="J18" s="92"/>
      <c r="K18" s="92"/>
      <c r="L18" s="92"/>
      <c r="M18" s="92"/>
      <c r="N18" s="92"/>
      <c r="O18" s="92"/>
      <c r="P18" s="92"/>
      <c r="Q18" s="92"/>
      <c r="R18" s="92"/>
      <c r="S18" s="92"/>
      <c r="T18" s="92"/>
      <c r="U18" s="92"/>
      <c r="V18" s="92"/>
      <c r="W18" s="92"/>
      <c r="X18" s="92"/>
      <c r="Y18" s="92"/>
      <c r="Z18" s="92"/>
      <c r="AA18" s="93"/>
    </row>
    <row r="19" spans="1:27" ht="24.95" customHeight="1" x14ac:dyDescent="0.2">
      <c r="A19" s="70" t="s">
        <v>41</v>
      </c>
      <c r="B19" s="123"/>
      <c r="C19" s="124"/>
      <c r="D19" s="124"/>
      <c r="E19" s="124"/>
      <c r="F19" s="124"/>
      <c r="G19" s="124"/>
      <c r="H19" s="124"/>
      <c r="I19" s="124"/>
      <c r="J19" s="124"/>
      <c r="K19" s="124"/>
      <c r="L19" s="124"/>
      <c r="M19" s="124"/>
      <c r="N19" s="124"/>
      <c r="O19" s="124"/>
      <c r="P19" s="124"/>
      <c r="Q19" s="124"/>
      <c r="R19" s="124"/>
      <c r="S19" s="124"/>
      <c r="T19" s="124"/>
      <c r="U19" s="124"/>
      <c r="V19" s="124"/>
      <c r="W19" s="124"/>
      <c r="X19" s="124"/>
      <c r="Y19" s="125"/>
      <c r="Z19" s="126"/>
      <c r="AA19" s="127">
        <f t="shared" ref="AA19:AA24" si="2">SUM(B19:Z19)</f>
        <v>0</v>
      </c>
    </row>
    <row r="20" spans="1:27" ht="24.95" customHeight="1" x14ac:dyDescent="0.2">
      <c r="A20" s="97" t="s">
        <v>42</v>
      </c>
      <c r="B20" s="128"/>
      <c r="C20" s="129"/>
      <c r="D20" s="129"/>
      <c r="E20" s="129"/>
      <c r="F20" s="129"/>
      <c r="G20" s="129"/>
      <c r="H20" s="129"/>
      <c r="I20" s="129"/>
      <c r="J20" s="129"/>
      <c r="K20" s="129"/>
      <c r="L20" s="129"/>
      <c r="M20" s="129"/>
      <c r="N20" s="129"/>
      <c r="O20" s="129"/>
      <c r="P20" s="129"/>
      <c r="Q20" s="129"/>
      <c r="R20" s="129"/>
      <c r="S20" s="129"/>
      <c r="T20" s="129"/>
      <c r="U20" s="129"/>
      <c r="V20" s="129"/>
      <c r="W20" s="129"/>
      <c r="X20" s="129"/>
      <c r="Y20" s="130"/>
      <c r="Z20" s="131"/>
      <c r="AA20" s="132">
        <f t="shared" si="2"/>
        <v>0</v>
      </c>
    </row>
    <row r="21" spans="1:27" ht="24.95" customHeight="1" x14ac:dyDescent="0.2">
      <c r="A21" s="97" t="s">
        <v>43</v>
      </c>
      <c r="B21" s="128"/>
      <c r="C21" s="129"/>
      <c r="D21" s="129"/>
      <c r="E21" s="129"/>
      <c r="F21" s="129"/>
      <c r="G21" s="129"/>
      <c r="H21" s="129"/>
      <c r="I21" s="129"/>
      <c r="J21" s="129"/>
      <c r="K21" s="129"/>
      <c r="L21" s="129"/>
      <c r="M21" s="129"/>
      <c r="N21" s="129"/>
      <c r="O21" s="129"/>
      <c r="P21" s="129"/>
      <c r="Q21" s="129"/>
      <c r="R21" s="129"/>
      <c r="S21" s="129"/>
      <c r="T21" s="129"/>
      <c r="U21" s="129"/>
      <c r="V21" s="129"/>
      <c r="W21" s="129"/>
      <c r="X21" s="129"/>
      <c r="Y21" s="130"/>
      <c r="Z21" s="131"/>
      <c r="AA21" s="132">
        <f t="shared" si="2"/>
        <v>0</v>
      </c>
    </row>
    <row r="22" spans="1:27" ht="24.95" customHeight="1" x14ac:dyDescent="0.2">
      <c r="A22" s="97" t="s">
        <v>44</v>
      </c>
      <c r="B22" s="128"/>
      <c r="C22" s="133"/>
      <c r="D22" s="133"/>
      <c r="E22" s="133"/>
      <c r="F22" s="133"/>
      <c r="G22" s="133"/>
      <c r="H22" s="133"/>
      <c r="I22" s="133"/>
      <c r="J22" s="133"/>
      <c r="K22" s="133"/>
      <c r="L22" s="133"/>
      <c r="M22" s="133"/>
      <c r="N22" s="133"/>
      <c r="O22" s="133"/>
      <c r="P22" s="133"/>
      <c r="Q22" s="133"/>
      <c r="R22" s="133"/>
      <c r="S22" s="133"/>
      <c r="T22" s="133"/>
      <c r="U22" s="133"/>
      <c r="V22" s="133"/>
      <c r="W22" s="133"/>
      <c r="X22" s="133"/>
      <c r="Y22" s="133"/>
      <c r="Z22" s="131"/>
      <c r="AA22" s="132">
        <f t="shared" si="2"/>
        <v>0</v>
      </c>
    </row>
    <row r="23" spans="1:27" ht="24.95" customHeight="1" x14ac:dyDescent="0.2">
      <c r="A23" s="97" t="s">
        <v>45</v>
      </c>
      <c r="B23" s="128">
        <v>500</v>
      </c>
      <c r="C23" s="133">
        <v>500</v>
      </c>
      <c r="D23" s="133">
        <v>500</v>
      </c>
      <c r="E23" s="133">
        <v>500</v>
      </c>
      <c r="F23" s="133">
        <v>500</v>
      </c>
      <c r="G23" s="133">
        <v>500</v>
      </c>
      <c r="H23" s="133">
        <v>500</v>
      </c>
      <c r="I23" s="133">
        <v>500</v>
      </c>
      <c r="J23" s="133">
        <v>500</v>
      </c>
      <c r="K23" s="133">
        <v>500</v>
      </c>
      <c r="L23" s="133">
        <v>500</v>
      </c>
      <c r="M23" s="133"/>
      <c r="N23" s="133"/>
      <c r="O23" s="133"/>
      <c r="P23" s="133"/>
      <c r="Q23" s="133"/>
      <c r="R23" s="133">
        <v>461.3</v>
      </c>
      <c r="S23" s="133">
        <v>500</v>
      </c>
      <c r="T23" s="133">
        <v>379.4</v>
      </c>
      <c r="U23" s="133">
        <v>500</v>
      </c>
      <c r="V23" s="133">
        <v>500</v>
      </c>
      <c r="W23" s="133">
        <v>500</v>
      </c>
      <c r="X23" s="133">
        <v>500</v>
      </c>
      <c r="Y23" s="133">
        <v>500</v>
      </c>
      <c r="Z23" s="131"/>
      <c r="AA23" s="132">
        <f t="shared" si="2"/>
        <v>9340.7000000000007</v>
      </c>
    </row>
    <row r="24" spans="1:27" ht="30" customHeight="1" thickBot="1" x14ac:dyDescent="0.25">
      <c r="A24" s="86" t="s">
        <v>49</v>
      </c>
      <c r="B24" s="134">
        <f t="shared" ref="B24:Z24" si="3">IF(LEN(B$2)&gt;0,SUM(B19:B23),"")</f>
        <v>500</v>
      </c>
      <c r="C24" s="135">
        <f t="shared" si="3"/>
        <v>500</v>
      </c>
      <c r="D24" s="135">
        <f t="shared" si="3"/>
        <v>500</v>
      </c>
      <c r="E24" s="135">
        <f t="shared" si="3"/>
        <v>500</v>
      </c>
      <c r="F24" s="135">
        <f t="shared" si="3"/>
        <v>500</v>
      </c>
      <c r="G24" s="135">
        <f t="shared" si="3"/>
        <v>500</v>
      </c>
      <c r="H24" s="135">
        <f t="shared" si="3"/>
        <v>500</v>
      </c>
      <c r="I24" s="135">
        <f t="shared" si="3"/>
        <v>500</v>
      </c>
      <c r="J24" s="135">
        <f t="shared" si="3"/>
        <v>500</v>
      </c>
      <c r="K24" s="135">
        <f t="shared" si="3"/>
        <v>500</v>
      </c>
      <c r="L24" s="135">
        <f t="shared" si="3"/>
        <v>500</v>
      </c>
      <c r="M24" s="135">
        <f t="shared" si="3"/>
        <v>0</v>
      </c>
      <c r="N24" s="135">
        <f t="shared" si="3"/>
        <v>0</v>
      </c>
      <c r="O24" s="135">
        <f t="shared" si="3"/>
        <v>0</v>
      </c>
      <c r="P24" s="135">
        <f t="shared" si="3"/>
        <v>0</v>
      </c>
      <c r="Q24" s="135">
        <f t="shared" si="3"/>
        <v>0</v>
      </c>
      <c r="R24" s="135">
        <f t="shared" si="3"/>
        <v>461.3</v>
      </c>
      <c r="S24" s="135">
        <f t="shared" si="3"/>
        <v>500</v>
      </c>
      <c r="T24" s="135">
        <f t="shared" si="3"/>
        <v>379.4</v>
      </c>
      <c r="U24" s="135">
        <f t="shared" si="3"/>
        <v>500</v>
      </c>
      <c r="V24" s="135">
        <f t="shared" si="3"/>
        <v>500</v>
      </c>
      <c r="W24" s="135">
        <f t="shared" si="3"/>
        <v>500</v>
      </c>
      <c r="X24" s="135">
        <f t="shared" si="3"/>
        <v>500</v>
      </c>
      <c r="Y24" s="135">
        <f t="shared" si="3"/>
        <v>500</v>
      </c>
      <c r="Z24" s="136" t="str">
        <f t="shared" si="3"/>
        <v/>
      </c>
      <c r="AA24" s="90">
        <f t="shared" si="2"/>
        <v>9340.7000000000007</v>
      </c>
    </row>
    <row r="25" spans="1:27" ht="15.95" customHeight="1" x14ac:dyDescent="0.2"/>
    <row r="28" spans="1:27" x14ac:dyDescent="0.2">
      <c r="B28" s="137"/>
      <c r="C28" s="137"/>
      <c r="D28" s="137"/>
      <c r="E28" s="137"/>
      <c r="F28" s="137"/>
      <c r="G28" s="137"/>
      <c r="H28" s="137"/>
      <c r="I28" s="137"/>
      <c r="J28" s="137"/>
      <c r="K28" s="137"/>
      <c r="L28" s="137"/>
      <c r="M28" s="137"/>
      <c r="N28" s="137"/>
      <c r="O28" s="137"/>
      <c r="P28" s="137"/>
      <c r="Q28" s="137"/>
      <c r="R28" s="137"/>
      <c r="S28" s="137"/>
      <c r="T28" s="137"/>
      <c r="U28" s="137"/>
      <c r="V28" s="137"/>
      <c r="W28" s="137"/>
      <c r="X28" s="137"/>
      <c r="Y28" s="137"/>
      <c r="AA28" s="138"/>
    </row>
    <row r="31" spans="1:27" x14ac:dyDescent="0.2">
      <c r="J31" s="139"/>
    </row>
  </sheetData>
  <mergeCells count="6">
    <mergeCell ref="V1:AA1"/>
    <mergeCell ref="B3:AA3"/>
    <mergeCell ref="B6:AA6"/>
    <mergeCell ref="B9:AA9"/>
    <mergeCell ref="B10:AA10"/>
    <mergeCell ref="B18:AA18"/>
  </mergeCells>
  <printOptions horizontalCentered="1"/>
  <pageMargins left="0.15748031496062992" right="0.19685039370078741" top="0.39370078740157483" bottom="0.43307086614173229" header="0.19685039370078741" footer="0.19685039370078741"/>
  <pageSetup scale="44" orientation="landscape" horizontalDpi="300" verticalDpi="300" r:id="rId1"/>
  <headerFooter>
    <oddHeader>&amp;L&amp;K000000&amp;A</oddHeader>
    <oddFooter>&amp;R&amp;D,&amp;T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6" baseType="variant">
      <vt:variant>
        <vt:lpstr>Worksheets</vt:lpstr>
      </vt:variant>
      <vt:variant>
        <vt:i4>3</vt:i4>
      </vt:variant>
      <vt:variant>
        <vt:lpstr>Charts</vt:lpstr>
      </vt:variant>
      <vt:variant>
        <vt:i4>2</vt:i4>
      </vt:variant>
      <vt:variant>
        <vt:lpstr>Named Ranges</vt:lpstr>
      </vt:variant>
      <vt:variant>
        <vt:i4>72</vt:i4>
      </vt:variant>
    </vt:vector>
  </HeadingPairs>
  <TitlesOfParts>
    <vt:vector size="77" baseType="lpstr">
      <vt:lpstr>SPOT_Summary (SELL)</vt:lpstr>
      <vt:lpstr>SPOT_Summary (BUY)</vt:lpstr>
      <vt:lpstr>MKT_Coupling</vt:lpstr>
      <vt:lpstr>Summary_Chart (SELL)</vt:lpstr>
      <vt:lpstr>Summary_Chart (BUY)</vt:lpstr>
      <vt:lpstr>BRD_EXP_NAMES_DAM_CPL</vt:lpstr>
      <vt:lpstr>BRD_EXP_NAMES_SUM_BUY</vt:lpstr>
      <vt:lpstr>BRD_EXP_NAMES_SUM_BUY_CPL</vt:lpstr>
      <vt:lpstr>BRD_EXP_VALUES_DAM_CPL</vt:lpstr>
      <vt:lpstr>BRD_EXP_VALUES_SUM_BUY</vt:lpstr>
      <vt:lpstr>BRD_EXP_VALUES_SUM_BUY_CPL</vt:lpstr>
      <vt:lpstr>BRD_IMP_NAMES_DAM_CPL</vt:lpstr>
      <vt:lpstr>BRD_IMP_NAMES_SUM_SELL</vt:lpstr>
      <vt:lpstr>BRD_IMP_NAMES_SUM_SELL_CPL</vt:lpstr>
      <vt:lpstr>BRD_IMP_VALUES_DAM_CPL</vt:lpstr>
      <vt:lpstr>BRD_IMP_VALUES_SUM_SELL</vt:lpstr>
      <vt:lpstr>BRD_IMP_VALUES_SUM_SELL_CPL</vt:lpstr>
      <vt:lpstr>BUY_ORDERS_NAMES_SUM_BUY</vt:lpstr>
      <vt:lpstr>BUY_ORDERS_VALUES_SUM_BUY</vt:lpstr>
      <vt:lpstr>DAM_CPL_PUB_TIME</vt:lpstr>
      <vt:lpstr>DEM_UNITS_CRT_VALUES_SUM_BUY</vt:lpstr>
      <vt:lpstr>DEM_UNITS_CRT_VALUES_SUM_SELL</vt:lpstr>
      <vt:lpstr>DEM_UNITS_DRS_VALUES_SUM_BUY</vt:lpstr>
      <vt:lpstr>DEM_UNITS_DRS_VALUES_SUM_SELL</vt:lpstr>
      <vt:lpstr>DEM_UNITS_HVL_VALUES_SUM_BUY</vt:lpstr>
      <vt:lpstr>DEM_UNITS_HVL_VALUES_SUM_SELL</vt:lpstr>
      <vt:lpstr>DEM_UNITS_LVL_VALUES_SUM_BUY</vt:lpstr>
      <vt:lpstr>DEM_UNITS_LVL_VALUES_SUM_SELL</vt:lpstr>
      <vt:lpstr>DEM_UNITS_MVL_VALUES_SUM_BUY</vt:lpstr>
      <vt:lpstr>DEM_UNITS_MVL_VALUES_SUM_SELL</vt:lpstr>
      <vt:lpstr>DEM_UNITS_PMP_VALUES_SUM_BUY</vt:lpstr>
      <vt:lpstr>DEM_UNITS_PMP_VALUES_SUM_SELL</vt:lpstr>
      <vt:lpstr>DEM_UNITS_SLL_VALUES_SUM_BUY</vt:lpstr>
      <vt:lpstr>DEM_UNITS_SLL_VALUES_SUM_SELL</vt:lpstr>
      <vt:lpstr>DEMAND_NAMES_SUM_BUY</vt:lpstr>
      <vt:lpstr>DEMAND_NAMES_SUM_SELL</vt:lpstr>
      <vt:lpstr>DEMAND_VALUES_SUM_BUY</vt:lpstr>
      <vt:lpstr>DEMAND_VALUES_SUM_SELL</vt:lpstr>
      <vt:lpstr>GR_MAINLAND_MCP_DAM_CPL</vt:lpstr>
      <vt:lpstr>GR_MAINLAND_MCP_SUM_BUY</vt:lpstr>
      <vt:lpstr>GR_MAINLAND_MCP_SUM_SELL</vt:lpstr>
      <vt:lpstr>MKT_DAM_COUPLING_DELIVERY_DAY</vt:lpstr>
      <vt:lpstr>MKT_DAM_COUPLING_TITLE</vt:lpstr>
      <vt:lpstr>MKT_SUM_BUY_DELIVERY_DAY</vt:lpstr>
      <vt:lpstr>MKT_SUM_BUY_TITLE</vt:lpstr>
      <vt:lpstr>MKT_SUM_SELL_DELIVERY_DAY</vt:lpstr>
      <vt:lpstr>MKT_SUM_SELL_TITLE</vt:lpstr>
      <vt:lpstr>MTUs_MKT_DAM_COUPLING</vt:lpstr>
      <vt:lpstr>MTUs_MKT_SUM_BUY</vt:lpstr>
      <vt:lpstr>MTUs_MKT_SUM_SELL</vt:lpstr>
      <vt:lpstr>NET_POSITION_GR_MAINLAND_DAM_CPL</vt:lpstr>
      <vt:lpstr>MKT_Coupling!Print_Area</vt:lpstr>
      <vt:lpstr>'SPOT_Summary (BUY)'!Print_Area</vt:lpstr>
      <vt:lpstr>'SPOT_Summary (SELL)'!Print_Area</vt:lpstr>
      <vt:lpstr>SELL_ORDERS_NAMES_SUM_SELL</vt:lpstr>
      <vt:lpstr>SELL_ORDERS_VALUES_SUM_SELL</vt:lpstr>
      <vt:lpstr>TOT_DEMAND_GR_MAINLAND_SUM_BUY</vt:lpstr>
      <vt:lpstr>TOT_SUM_BUY_PUB_TIME</vt:lpstr>
      <vt:lpstr>TOT_SUM_SELL_PUB_TIME</vt:lpstr>
      <vt:lpstr>TOT_SUPPLY_GR_MAINLAND_SUM_SELL</vt:lpstr>
      <vt:lpstr>UNITS_CRT_VALUES_SUM_BUY</vt:lpstr>
      <vt:lpstr>UNITS_CRT_VALUES_SUM_SELL</vt:lpstr>
      <vt:lpstr>UNITS_CRTRES_VALUES_SUM_BUY</vt:lpstr>
      <vt:lpstr>UNITS_CRTRES_VALUES_SUM_SELL</vt:lpstr>
      <vt:lpstr>UNITS_GAS_VALUES_SUM_BUY</vt:lpstr>
      <vt:lpstr>UNITS_GAS_VALUES_SUM_SELL</vt:lpstr>
      <vt:lpstr>UNITS_HDR_VALUES_SUM_BUY</vt:lpstr>
      <vt:lpstr>UNITS_HDR_VALUES_SUM_SELL</vt:lpstr>
      <vt:lpstr>UNITS_IMP_VALUES_SUM_SELL</vt:lpstr>
      <vt:lpstr>UNITS_LIG_VALUES_SUM_BUY</vt:lpstr>
      <vt:lpstr>UNITS_LIG_VALUES_SUM_SELL</vt:lpstr>
      <vt:lpstr>UNITS_NAMES_SUM_BUY</vt:lpstr>
      <vt:lpstr>UNITS_NAMES_SUM_SELL</vt:lpstr>
      <vt:lpstr>UNITS_RES_VALUES_SUM_BUY</vt:lpstr>
      <vt:lpstr>UNITS_RES_VALUES_SUM_SELL</vt:lpstr>
      <vt:lpstr>UNITS_VALUES_SUM_BUY</vt:lpstr>
      <vt:lpstr>UNITS_VALUES_SUM_SELL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MarketOperator1</dc:creator>
  <cp:lastModifiedBy>MarketOperator1</cp:lastModifiedBy>
  <dcterms:created xsi:type="dcterms:W3CDTF">2025-06-27T11:07:03Z</dcterms:created>
  <dcterms:modified xsi:type="dcterms:W3CDTF">2025-06-27T11:07:05Z</dcterms:modified>
</cp:coreProperties>
</file>