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330"/>
  </bookViews>
  <sheets>
    <sheet name="SPOT_Summary (SELL)" sheetId="4" r:id="rId1"/>
    <sheet name="SPOT_Summary (BUY)" sheetId="5" r:id="rId2"/>
    <sheet name="MKT_Coupling" sheetId="6" r:id="rId3"/>
    <sheet name="Summary_Chart (SELL)" sheetId="7" r:id="rId4"/>
    <sheet name="Summary_Chart (BUY)" sheetId="8" r:id="rId5"/>
  </sheets>
  <definedNames>
    <definedName name="BRD_EXP_NAMES_DAM_CPL">MKT_Coupling!$A$20:$A$24</definedName>
    <definedName name="BRD_EXP_NAMES_SUM_BUY">'SPOT_Summary (BUY)'!$A$37:$A$41</definedName>
    <definedName name="BRD_EXP_NAMES_SUM_BUY_CPL">'SPOT_Summary (BUY)'!$A$45:$A$50</definedName>
    <definedName name="BRD_EXP_VALUES_DAM_CPL">MKT_Coupling!$B$20:$CW$24</definedName>
    <definedName name="BRD_EXP_VALUES_SUM_BUY">'SPOT_Summary (BUY)'!$B$37:$CW$41</definedName>
    <definedName name="BRD_EXP_VALUES_SUM_BUY_CPL">'SPOT_Summary (BUY)'!$B$45:$CW$50</definedName>
    <definedName name="BRD_IMP_NAMES_DAM_CPL">MKT_Coupling!$A$12:$A$16</definedName>
    <definedName name="BRD_IMP_NAMES_SUM_SELL">'SPOT_Summary (SELL)'!$A$37:$A$41</definedName>
    <definedName name="BRD_IMP_NAMES_SUM_SELL_CPL">'SPOT_Summary (SELL)'!$A$45:$A$50</definedName>
    <definedName name="BRD_IMP_VALUES_DAM_CPL">MKT_Coupling!$B$12:$CW$16</definedName>
    <definedName name="BRD_IMP_VALUES_SUM_SELL">'SPOT_Summary (SELL)'!$B$37:$CW$41</definedName>
    <definedName name="BRD_IMP_VALUES_SUM_SELL_CPL">'SPOT_Summary (SELL)'!$B$45:$CW$50</definedName>
    <definedName name="BUY_ORDERS_NAMES_SUM_BUY">'SPOT_Summary (BUY)'!$A$31:$A$33</definedName>
    <definedName name="BUY_ORDERS_VALUES_SUM_BUY">'SPOT_Summary (BUY)'!$B$31:$CW$33</definedName>
    <definedName name="DAM_CPL_PUB_TIME">MKT_Coupling!$D$1</definedName>
    <definedName name="DEM_UNITS_CRT_VALUES_SUM_BUY">'SPOT_Summary (BUY)'!$B$26:$CW$26</definedName>
    <definedName name="DEM_UNITS_CRT_VALUES_SUM_SELL">'SPOT_Summary (SELL)'!$B$26:$CW$26</definedName>
    <definedName name="DEM_UNITS_DRS_VALUES_SUM_BUY">'SPOT_Summary (BUY)'!$B$27:$CW$27</definedName>
    <definedName name="DEM_UNITS_DRS_VALUES_SUM_SELL">'SPOT_Summary (SELL)'!$B$27:$CW$27</definedName>
    <definedName name="DEM_UNITS_HVL_VALUES_SUM_BUY">'SPOT_Summary (BUY)'!$B$21:$CW$21</definedName>
    <definedName name="DEM_UNITS_HVL_VALUES_SUM_SELL">'SPOT_Summary (SELL)'!$B$21:$CW$21</definedName>
    <definedName name="DEM_UNITS_LVL_VALUES_SUM_BUY">'SPOT_Summary (BUY)'!$B$23:$CW$23</definedName>
    <definedName name="DEM_UNITS_LVL_VALUES_SUM_SELL">'SPOT_Summary (SELL)'!$B$23:$CW$23</definedName>
    <definedName name="DEM_UNITS_MVL_VALUES_SUM_BUY">'SPOT_Summary (BUY)'!$B$22:$CW$22</definedName>
    <definedName name="DEM_UNITS_MVL_VALUES_SUM_SELL">'SPOT_Summary (SELL)'!$B$22:$CW$22</definedName>
    <definedName name="DEM_UNITS_PMP_VALUES_SUM_BUY">'SPOT_Summary (BUY)'!$B$24:$CW$24</definedName>
    <definedName name="DEM_UNITS_PMP_VALUES_SUM_SELL">'SPOT_Summary (SELL)'!$B$24:$CW$24</definedName>
    <definedName name="DEM_UNITS_SLL_VALUES_SUM_BUY">'SPOT_Summary (BUY)'!$B$25:$CW$25</definedName>
    <definedName name="DEM_UNITS_SLL_VALUES_SUM_SELL">'SPOT_Summary (SELL)'!$B$25:$CW$25</definedName>
    <definedName name="DEMAND_NAMES_SUM_BUY">'SPOT_Summary (BUY)'!$A$21:$A$27</definedName>
    <definedName name="DEMAND_NAMES_SUM_SELL">'SPOT_Summary (SELL)'!$A$21:$A$27</definedName>
    <definedName name="DEMAND_VALUES_SUM_BUY">'SPOT_Summary (BUY)'!$B$21:$CW$27</definedName>
    <definedName name="DEMAND_VALUES_SUM_SELL">'SPOT_Summary (SELL)'!$B$21:$CW$27</definedName>
    <definedName name="GR_MAINLAND_MCP_DAM_CPL">MKT_Coupling!$B$8:$CW$8</definedName>
    <definedName name="GR_MAINLAND_MCP_DAM_CPL_60MIN">MKT_Coupling!$B$9:$CW$9</definedName>
    <definedName name="GR_MAINLAND_MCP_SUM_BUY">'SPOT_Summary (BUY)'!$B$8:$CW$8</definedName>
    <definedName name="GR_MAINLAND_MCP_SUM_BUY_60MIN">'SPOT_Summary (BUY)'!$B$9:$CW$9</definedName>
    <definedName name="GR_MAINLAND_MCP_SUM_SELL">'SPOT_Summary (SELL)'!$B$8:$CW$8</definedName>
    <definedName name="GR_MAINLAND_MCP_SUM_SELL_60MIN">'SPOT_Summary (SELL)'!$B$9:$CW$9</definedName>
    <definedName name="HRs_MKT_DAM_COUPLING">MKT_Coupling!$B$2:$CW$2</definedName>
    <definedName name="HRs_MKT_SUM_BUY">'SPOT_Summary (BUY)'!$B$2:$CW$2</definedName>
    <definedName name="HRs_MKT_SUM_SELL">'SPOT_Summary (SELL)'!$B$2:$CW$2</definedName>
    <definedName name="MKT_DAM_COUPLING_DELIVERY_DAY">MKT_Coupling!$A$3</definedName>
    <definedName name="MKT_DAM_COUPLING_TITLE">MKT_Coupling!$A$1</definedName>
    <definedName name="MKT_SUM_BUY_DELIVERY_DAY">'SPOT_Summary (BUY)'!$A$3</definedName>
    <definedName name="MKT_SUM_BUY_TITLE">'SPOT_Summary (BUY)'!$A$1</definedName>
    <definedName name="MKT_SUM_SELL_DELIVERY_DAY">'SPOT_Summary (SELL)'!$A$3</definedName>
    <definedName name="MKT_SUM_SELL_TITLE">'SPOT_Summary (SELL)'!$A$1</definedName>
    <definedName name="MTUs_MKT_DAM_COUPLING">MKT_Coupling!$B$3:$CW$3</definedName>
    <definedName name="MTUs_MKT_SUM_BUY">'SPOT_Summary (BUY)'!$B$3:$CW$3</definedName>
    <definedName name="MTUs_MKT_SUM_SELL">'SPOT_Summary (SELL)'!$B$3:$CW$3</definedName>
    <definedName name="NET_POSITION_GR_MAINLAND_DAM_CPL">MKT_Coupling!$B$5:$CW$5</definedName>
    <definedName name="_xlnm.Print_Area" localSheetId="2">MKT_Coupling!$A$1:$CX$25</definedName>
    <definedName name="_xlnm.Print_Area" localSheetId="1">'SPOT_Summary (BUY)'!$A$1:$CX$54</definedName>
    <definedName name="_xlnm.Print_Area" localSheetId="0">'SPOT_Summary (SELL)'!$A$1:$CX$54</definedName>
    <definedName name="_xlnm.Print_Titles" localSheetId="2">MKT_Coupling!$A:$A,MKT_Coupling!$1:$3</definedName>
    <definedName name="_xlnm.Print_Titles" localSheetId="1">'SPOT_Summary (BUY)'!$A:$A,'SPOT_Summary (BUY)'!$1:$3</definedName>
    <definedName name="_xlnm.Print_Titles" localSheetId="0">'SPOT_Summary (SELL)'!$A:$A,'SPOT_Summary (SELL)'!$1:$3</definedName>
    <definedName name="SELL_ORDERS_NAMES_SUM_SELL">'SPOT_Summary (SELL)'!$A$31:$A$33</definedName>
    <definedName name="SELL_ORDERS_VALUES_SUM_SELL">'SPOT_Summary (SELL)'!$B$31:$CW$33</definedName>
    <definedName name="TOT_DEMAND_GR_MAINLAND_SUM_BUY">'SPOT_Summary (BUY)'!$B$5:$CW$5</definedName>
    <definedName name="TOT_SUM_BUY_PUB_TIME">'SPOT_Summary (BUY)'!$C$1</definedName>
    <definedName name="TOT_SUM_SELL_PUB_TIME">'SPOT_Summary (SELL)'!$C$1</definedName>
    <definedName name="TOT_SUPPLY_GR_MAINLAND_SUM_SELL">'SPOT_Summary (SELL)'!$B$5:$CW$5</definedName>
    <definedName name="UNITS_BESS_VALUES_SUM_BUY">'SPOT_Summary (BUY)'!$B$17:$CW$17</definedName>
    <definedName name="UNITS_BESS_VALUES_SUM_SELL">'SPOT_Summary (SELL)'!$B$17:$CW$17</definedName>
    <definedName name="UNITS_CRT_VALUES_SUM_BUY">'SPOT_Summary (BUY)'!$B$12:$CW$12</definedName>
    <definedName name="UNITS_CRT_VALUES_SUM_SELL">'SPOT_Summary (SELL)'!$B$12:$CW$12</definedName>
    <definedName name="UNITS_CRTRES_VALUES_SUM_BUY">'SPOT_Summary (BUY)'!$B$16:$CW$16</definedName>
    <definedName name="UNITS_CRTRES_VALUES_SUM_SELL">'SPOT_Summary (SELL)'!$B$16:$CW$16</definedName>
    <definedName name="UNITS_GAS_VALUES_SUM_BUY">'SPOT_Summary (BUY)'!$B$13:$CW$13</definedName>
    <definedName name="UNITS_GAS_VALUES_SUM_SELL">'SPOT_Summary (SELL)'!$B$13:$CW$13</definedName>
    <definedName name="UNITS_HDR_VALUES_SUM_BUY">'SPOT_Summary (BUY)'!$B$14:$CW$14</definedName>
    <definedName name="UNITS_HDR_VALUES_SUM_SELL">'SPOT_Summary (SELL)'!$B$14:$CW$14</definedName>
    <definedName name="UNITS_IMP_VALUES_SUM_SELL">'SPOT_Summary (SELL)'!$B$42:$CW$42</definedName>
    <definedName name="UNITS_LIG_VALUES_SUM_BUY">'SPOT_Summary (BUY)'!$B$11:$CW$11</definedName>
    <definedName name="UNITS_LIG_VALUES_SUM_SELL">'SPOT_Summary (SELL)'!$B$11:$CW$11</definedName>
    <definedName name="UNITS_NAMES_SUM_BUY">'SPOT_Summary (BUY)'!$A$11:$A$17</definedName>
    <definedName name="UNITS_NAMES_SUM_SELL">'SPOT_Summary (SELL)'!$A$11:$A$17</definedName>
    <definedName name="UNITS_RES_VALUES_SUM_BUY">'SPOT_Summary (BUY)'!$B$15:$CW$15</definedName>
    <definedName name="UNITS_RES_VALUES_SUM_SELL">'SPOT_Summary (SELL)'!$B$15:$CW$15</definedName>
    <definedName name="UNITS_VALUES_SUM_BUY">'SPOT_Summary (BUY)'!$B$11:$CW$17</definedName>
    <definedName name="UNITS_VALUES_SUM_SELL">'SPOT_Summary (SELL)'!$B$11:$CW$17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20" i="6" l="1" a="1"/>
  <c r="CX20" i="6"/>
  <c r="CX21" i="6" a="1"/>
  <c r="CX21" i="6"/>
  <c r="CX22" i="6" a="1"/>
  <c r="CX23" i="6" a="1"/>
  <c r="CX24" i="6" a="1"/>
  <c r="CX22" i="6"/>
  <c r="CX23" i="6"/>
  <c r="CX24" i="6"/>
  <c r="CX25" i="6"/>
  <c r="CW25" i="6"/>
  <c r="CV25" i="6"/>
  <c r="CU25" i="6"/>
  <c r="CT25" i="6"/>
  <c r="CS25" i="6"/>
  <c r="CR25" i="6"/>
  <c r="CQ25" i="6"/>
  <c r="CP25" i="6"/>
  <c r="CO25" i="6"/>
  <c r="CN25" i="6"/>
  <c r="CM25" i="6"/>
  <c r="CL25" i="6"/>
  <c r="CK25" i="6"/>
  <c r="CJ25" i="6"/>
  <c r="CI25" i="6"/>
  <c r="CH25" i="6"/>
  <c r="CG25" i="6"/>
  <c r="CF25" i="6"/>
  <c r="CE25" i="6"/>
  <c r="CD25" i="6"/>
  <c r="CC25" i="6"/>
  <c r="CB25" i="6"/>
  <c r="CA25" i="6"/>
  <c r="BZ25" i="6"/>
  <c r="BY25" i="6"/>
  <c r="BX25" i="6"/>
  <c r="BW25" i="6"/>
  <c r="BV25" i="6"/>
  <c r="BU25" i="6"/>
  <c r="BT25" i="6"/>
  <c r="BS25" i="6"/>
  <c r="BR25" i="6"/>
  <c r="BQ25" i="6"/>
  <c r="BP25" i="6"/>
  <c r="BO25" i="6"/>
  <c r="BN25" i="6"/>
  <c r="BM25" i="6"/>
  <c r="BL25" i="6"/>
  <c r="BK25" i="6"/>
  <c r="BJ25" i="6"/>
  <c r="BI25" i="6"/>
  <c r="BH25" i="6"/>
  <c r="BG25" i="6"/>
  <c r="BF25" i="6"/>
  <c r="BE25" i="6"/>
  <c r="BD25" i="6"/>
  <c r="BC25" i="6"/>
  <c r="BB25" i="6"/>
  <c r="BA25" i="6"/>
  <c r="AZ25" i="6"/>
  <c r="AY25" i="6"/>
  <c r="AX25" i="6"/>
  <c r="AW25" i="6"/>
  <c r="AV25" i="6"/>
  <c r="AU25" i="6"/>
  <c r="AT25" i="6"/>
  <c r="AS25" i="6"/>
  <c r="AR25" i="6"/>
  <c r="AQ25" i="6"/>
  <c r="AP25" i="6"/>
  <c r="AO25" i="6"/>
  <c r="AN25" i="6"/>
  <c r="AM25" i="6"/>
  <c r="AL25" i="6"/>
  <c r="AK25" i="6"/>
  <c r="AJ25" i="6"/>
  <c r="AI25" i="6"/>
  <c r="AH25" i="6"/>
  <c r="AG25" i="6"/>
  <c r="AF25" i="6"/>
  <c r="AE25" i="6"/>
  <c r="AD25" i="6"/>
  <c r="AC25" i="6"/>
  <c r="AB25" i="6"/>
  <c r="AA25" i="6"/>
  <c r="Z25" i="6"/>
  <c r="Y25" i="6"/>
  <c r="X25" i="6"/>
  <c r="W25" i="6"/>
  <c r="V25" i="6"/>
  <c r="U25" i="6"/>
  <c r="T25" i="6"/>
  <c r="S25" i="6"/>
  <c r="R25" i="6"/>
  <c r="Q25" i="6"/>
  <c r="P25" i="6"/>
  <c r="O25" i="6"/>
  <c r="N25" i="6"/>
  <c r="M25" i="6"/>
  <c r="L25" i="6"/>
  <c r="K25" i="6"/>
  <c r="J25" i="6"/>
  <c r="I25" i="6"/>
  <c r="H25" i="6"/>
  <c r="G25" i="6"/>
  <c r="F25" i="6"/>
  <c r="E25" i="6"/>
  <c r="D25" i="6"/>
  <c r="C25" i="6"/>
  <c r="B25" i="6"/>
  <c r="CX12" i="6" a="1"/>
  <c r="CX12" i="6"/>
  <c r="CX13" i="6" a="1"/>
  <c r="CX13" i="6"/>
  <c r="CX14" i="6" a="1"/>
  <c r="CX15" i="6" a="1"/>
  <c r="CX16" i="6" a="1"/>
  <c r="CX14" i="6"/>
  <c r="CX15" i="6"/>
  <c r="CX16" i="6"/>
  <c r="CX17" i="6"/>
  <c r="CW17" i="6"/>
  <c r="CV17" i="6"/>
  <c r="CU17" i="6"/>
  <c r="CT17" i="6"/>
  <c r="CS17" i="6"/>
  <c r="CR17" i="6"/>
  <c r="CQ17" i="6"/>
  <c r="CP17" i="6"/>
  <c r="CO17" i="6"/>
  <c r="CN17" i="6"/>
  <c r="CM17" i="6"/>
  <c r="CL17" i="6"/>
  <c r="CK17" i="6"/>
  <c r="CJ17" i="6"/>
  <c r="CI17" i="6"/>
  <c r="CH17" i="6"/>
  <c r="CG17" i="6"/>
  <c r="CF17" i="6"/>
  <c r="CE17" i="6"/>
  <c r="CD17" i="6"/>
  <c r="CC17" i="6"/>
  <c r="CB17" i="6"/>
  <c r="CA17" i="6"/>
  <c r="BZ17" i="6"/>
  <c r="BY17" i="6"/>
  <c r="BX17" i="6"/>
  <c r="BW17" i="6"/>
  <c r="BV17" i="6"/>
  <c r="BU17" i="6"/>
  <c r="BT17" i="6"/>
  <c r="BS17" i="6"/>
  <c r="BR17" i="6"/>
  <c r="BQ17" i="6"/>
  <c r="BP17" i="6"/>
  <c r="BO17" i="6"/>
  <c r="BN17" i="6"/>
  <c r="BM17" i="6"/>
  <c r="BL17" i="6"/>
  <c r="BK17" i="6"/>
  <c r="BJ17" i="6"/>
  <c r="BI17" i="6"/>
  <c r="BH17" i="6"/>
  <c r="BG17" i="6"/>
  <c r="BF17" i="6"/>
  <c r="BE17" i="6"/>
  <c r="BD17" i="6"/>
  <c r="BC17" i="6"/>
  <c r="BB17" i="6"/>
  <c r="BA17" i="6"/>
  <c r="AZ17" i="6"/>
  <c r="AY17" i="6"/>
  <c r="AX17" i="6"/>
  <c r="AW17" i="6"/>
  <c r="AV17" i="6"/>
  <c r="AU17" i="6"/>
  <c r="AT17" i="6"/>
  <c r="AS17" i="6"/>
  <c r="AR17" i="6"/>
  <c r="AQ17" i="6"/>
  <c r="AP17" i="6"/>
  <c r="AO17" i="6"/>
  <c r="AN17" i="6"/>
  <c r="AM17" i="6"/>
  <c r="AL17" i="6"/>
  <c r="AK17" i="6"/>
  <c r="AJ17" i="6"/>
  <c r="AI17" i="6"/>
  <c r="AH17" i="6"/>
  <c r="AG17" i="6"/>
  <c r="AF17" i="6"/>
  <c r="AE17" i="6"/>
  <c r="AD17" i="6"/>
  <c r="AC17" i="6"/>
  <c r="AB17" i="6"/>
  <c r="AA17" i="6"/>
  <c r="Z17" i="6"/>
  <c r="Y17" i="6"/>
  <c r="X17" i="6"/>
  <c r="W17" i="6"/>
  <c r="V17" i="6"/>
  <c r="U17" i="6"/>
  <c r="T17" i="6"/>
  <c r="S17" i="6"/>
  <c r="R17" i="6"/>
  <c r="Q17" i="6"/>
  <c r="P17" i="6"/>
  <c r="O17" i="6"/>
  <c r="N17" i="6"/>
  <c r="M17" i="6"/>
  <c r="L17" i="6"/>
  <c r="K17" i="6"/>
  <c r="J17" i="6"/>
  <c r="I17" i="6"/>
  <c r="H17" i="6"/>
  <c r="G17" i="6"/>
  <c r="F17" i="6"/>
  <c r="E17" i="6"/>
  <c r="D17" i="6"/>
  <c r="C17" i="6"/>
  <c r="B17" i="6"/>
  <c r="CX9" i="6"/>
  <c r="CX8" i="6"/>
  <c r="CX5" i="6" a="1"/>
  <c r="CX5" i="6"/>
  <c r="CX11" i="5" a="1"/>
  <c r="CX11" i="5"/>
  <c r="CX12" i="5" a="1"/>
  <c r="CX12" i="5"/>
  <c r="CX13" i="5" a="1"/>
  <c r="CX14" i="5" a="1"/>
  <c r="CX15" i="5" a="1"/>
  <c r="CX16" i="5" a="1"/>
  <c r="CX17" i="5" a="1"/>
  <c r="CX13" i="5"/>
  <c r="CX14" i="5"/>
  <c r="CX15" i="5"/>
  <c r="CX16" i="5"/>
  <c r="CX17" i="5"/>
  <c r="CX18" i="5"/>
  <c r="CX21" i="5" a="1"/>
  <c r="CX21" i="5"/>
  <c r="CX22" i="5" a="1"/>
  <c r="CX22" i="5"/>
  <c r="CX23" i="5" a="1"/>
  <c r="CX24" i="5" a="1"/>
  <c r="CX25" i="5" a="1"/>
  <c r="CX26" i="5" a="1"/>
  <c r="CX27" i="5" a="1"/>
  <c r="CX23" i="5"/>
  <c r="CX24" i="5"/>
  <c r="CX25" i="5"/>
  <c r="CX26" i="5"/>
  <c r="CX27" i="5"/>
  <c r="CX28" i="5"/>
  <c r="CX37" i="5" a="1"/>
  <c r="CX37" i="5"/>
  <c r="CX38" i="5" a="1"/>
  <c r="CX38" i="5"/>
  <c r="CX39" i="5" a="1"/>
  <c r="CX40" i="5" a="1"/>
  <c r="CX41" i="5" a="1"/>
  <c r="CX39" i="5"/>
  <c r="CX40" i="5"/>
  <c r="CX41" i="5"/>
  <c r="CX42" i="5"/>
  <c r="CX54" i="5"/>
  <c r="CW18" i="5"/>
  <c r="CW28" i="5"/>
  <c r="CW42" i="5"/>
  <c r="CW54" i="5"/>
  <c r="CV18" i="5"/>
  <c r="CV28" i="5"/>
  <c r="CV42" i="5"/>
  <c r="CV54" i="5"/>
  <c r="CU18" i="5"/>
  <c r="CU28" i="5"/>
  <c r="CU42" i="5"/>
  <c r="CU54" i="5"/>
  <c r="CT18" i="5"/>
  <c r="CT28" i="5"/>
  <c r="CT42" i="5"/>
  <c r="CT54" i="5"/>
  <c r="CS18" i="5"/>
  <c r="CS28" i="5"/>
  <c r="CS42" i="5"/>
  <c r="CS54" i="5"/>
  <c r="CR18" i="5"/>
  <c r="CR28" i="5"/>
  <c r="CR42" i="5"/>
  <c r="CR54" i="5"/>
  <c r="CQ18" i="5"/>
  <c r="CQ28" i="5"/>
  <c r="CQ42" i="5"/>
  <c r="CQ54" i="5"/>
  <c r="CP18" i="5"/>
  <c r="CP28" i="5"/>
  <c r="CP42" i="5"/>
  <c r="CP54" i="5"/>
  <c r="CO18" i="5"/>
  <c r="CO28" i="5"/>
  <c r="CO42" i="5"/>
  <c r="CO54" i="5"/>
  <c r="CN18" i="5"/>
  <c r="CN28" i="5"/>
  <c r="CN42" i="5"/>
  <c r="CN54" i="5"/>
  <c r="CM18" i="5"/>
  <c r="CM28" i="5"/>
  <c r="CM42" i="5"/>
  <c r="CM54" i="5"/>
  <c r="CL18" i="5"/>
  <c r="CL28" i="5"/>
  <c r="CL42" i="5"/>
  <c r="CL54" i="5"/>
  <c r="CK18" i="5"/>
  <c r="CK28" i="5"/>
  <c r="CK42" i="5"/>
  <c r="CK54" i="5"/>
  <c r="CJ18" i="5"/>
  <c r="CJ28" i="5"/>
  <c r="CJ42" i="5"/>
  <c r="CJ54" i="5"/>
  <c r="CI18" i="5"/>
  <c r="CI28" i="5"/>
  <c r="CI42" i="5"/>
  <c r="CI54" i="5"/>
  <c r="CH18" i="5"/>
  <c r="CH28" i="5"/>
  <c r="CH42" i="5"/>
  <c r="CH54" i="5"/>
  <c r="CG18" i="5"/>
  <c r="CG28" i="5"/>
  <c r="CG42" i="5"/>
  <c r="CG54" i="5"/>
  <c r="CF18" i="5"/>
  <c r="CF28" i="5"/>
  <c r="CF42" i="5"/>
  <c r="CF54" i="5"/>
  <c r="CE18" i="5"/>
  <c r="CE28" i="5"/>
  <c r="CE42" i="5"/>
  <c r="CE54" i="5"/>
  <c r="CD18" i="5"/>
  <c r="CD28" i="5"/>
  <c r="CD42" i="5"/>
  <c r="CD54" i="5"/>
  <c r="CC18" i="5"/>
  <c r="CC28" i="5"/>
  <c r="CC42" i="5"/>
  <c r="CC54" i="5"/>
  <c r="CB18" i="5"/>
  <c r="CB28" i="5"/>
  <c r="CB42" i="5"/>
  <c r="CB54" i="5"/>
  <c r="CA18" i="5"/>
  <c r="CA28" i="5"/>
  <c r="CA42" i="5"/>
  <c r="CA54" i="5"/>
  <c r="BZ18" i="5"/>
  <c r="BZ28" i="5"/>
  <c r="BZ42" i="5"/>
  <c r="BZ54" i="5"/>
  <c r="BY18" i="5"/>
  <c r="BY28" i="5"/>
  <c r="BY42" i="5"/>
  <c r="BY54" i="5"/>
  <c r="BX18" i="5"/>
  <c r="BX28" i="5"/>
  <c r="BX42" i="5"/>
  <c r="BX54" i="5"/>
  <c r="BW18" i="5"/>
  <c r="BW28" i="5"/>
  <c r="BW42" i="5"/>
  <c r="BW54" i="5"/>
  <c r="BV18" i="5"/>
  <c r="BV28" i="5"/>
  <c r="BV42" i="5"/>
  <c r="BV54" i="5"/>
  <c r="BU18" i="5"/>
  <c r="BU28" i="5"/>
  <c r="BU42" i="5"/>
  <c r="BU54" i="5"/>
  <c r="BT18" i="5"/>
  <c r="BT28" i="5"/>
  <c r="BT42" i="5"/>
  <c r="BT54" i="5"/>
  <c r="BS18" i="5"/>
  <c r="BS28" i="5"/>
  <c r="BS42" i="5"/>
  <c r="BS54" i="5"/>
  <c r="BR18" i="5"/>
  <c r="BR28" i="5"/>
  <c r="BR42" i="5"/>
  <c r="BR54" i="5"/>
  <c r="BQ18" i="5"/>
  <c r="BQ28" i="5"/>
  <c r="BQ42" i="5"/>
  <c r="BQ54" i="5"/>
  <c r="BP18" i="5"/>
  <c r="BP28" i="5"/>
  <c r="BP42" i="5"/>
  <c r="BP54" i="5"/>
  <c r="BO18" i="5"/>
  <c r="BO28" i="5"/>
  <c r="BO42" i="5"/>
  <c r="BO54" i="5"/>
  <c r="BN18" i="5"/>
  <c r="BN28" i="5"/>
  <c r="BN42" i="5"/>
  <c r="BN54" i="5"/>
  <c r="BM18" i="5"/>
  <c r="BM28" i="5"/>
  <c r="BM42" i="5"/>
  <c r="BM54" i="5"/>
  <c r="BL18" i="5"/>
  <c r="BL28" i="5"/>
  <c r="BL42" i="5"/>
  <c r="BL54" i="5"/>
  <c r="BK18" i="5"/>
  <c r="BK28" i="5"/>
  <c r="BK42" i="5"/>
  <c r="BK54" i="5"/>
  <c r="BJ18" i="5"/>
  <c r="BJ28" i="5"/>
  <c r="BJ42" i="5"/>
  <c r="BJ54" i="5"/>
  <c r="BI18" i="5"/>
  <c r="BI28" i="5"/>
  <c r="BI42" i="5"/>
  <c r="BI54" i="5"/>
  <c r="BH18" i="5"/>
  <c r="BH28" i="5"/>
  <c r="BH42" i="5"/>
  <c r="BH54" i="5"/>
  <c r="BG18" i="5"/>
  <c r="BG28" i="5"/>
  <c r="BG42" i="5"/>
  <c r="BG54" i="5"/>
  <c r="BF18" i="5"/>
  <c r="BF28" i="5"/>
  <c r="BF42" i="5"/>
  <c r="BF54" i="5"/>
  <c r="BE18" i="5"/>
  <c r="BE28" i="5"/>
  <c r="BE42" i="5"/>
  <c r="BE54" i="5"/>
  <c r="BD18" i="5"/>
  <c r="BD28" i="5"/>
  <c r="BD42" i="5"/>
  <c r="BD54" i="5"/>
  <c r="BC18" i="5"/>
  <c r="BC28" i="5"/>
  <c r="BC42" i="5"/>
  <c r="BC54" i="5"/>
  <c r="BB18" i="5"/>
  <c r="BB28" i="5"/>
  <c r="BB42" i="5"/>
  <c r="BB54" i="5"/>
  <c r="BA18" i="5"/>
  <c r="BA28" i="5"/>
  <c r="BA42" i="5"/>
  <c r="BA54" i="5"/>
  <c r="AZ18" i="5"/>
  <c r="AZ28" i="5"/>
  <c r="AZ42" i="5"/>
  <c r="AZ54" i="5"/>
  <c r="AY18" i="5"/>
  <c r="AY28" i="5"/>
  <c r="AY42" i="5"/>
  <c r="AY54" i="5"/>
  <c r="AX18" i="5"/>
  <c r="AX28" i="5"/>
  <c r="AX42" i="5"/>
  <c r="AX54" i="5"/>
  <c r="AW18" i="5"/>
  <c r="AW28" i="5"/>
  <c r="AW42" i="5"/>
  <c r="AW54" i="5"/>
  <c r="AV18" i="5"/>
  <c r="AV28" i="5"/>
  <c r="AV42" i="5"/>
  <c r="AV54" i="5"/>
  <c r="AU18" i="5"/>
  <c r="AU28" i="5"/>
  <c r="AU42" i="5"/>
  <c r="AU54" i="5"/>
  <c r="AT18" i="5"/>
  <c r="AT28" i="5"/>
  <c r="AT42" i="5"/>
  <c r="AT54" i="5"/>
  <c r="AS18" i="5"/>
  <c r="AS28" i="5"/>
  <c r="AS42" i="5"/>
  <c r="AS54" i="5"/>
  <c r="AR18" i="5"/>
  <c r="AR28" i="5"/>
  <c r="AR42" i="5"/>
  <c r="AR54" i="5"/>
  <c r="AQ18" i="5"/>
  <c r="AQ28" i="5"/>
  <c r="AQ42" i="5"/>
  <c r="AQ54" i="5"/>
  <c r="AP18" i="5"/>
  <c r="AP28" i="5"/>
  <c r="AP42" i="5"/>
  <c r="AP54" i="5"/>
  <c r="AO18" i="5"/>
  <c r="AO28" i="5"/>
  <c r="AO42" i="5"/>
  <c r="AO54" i="5"/>
  <c r="AN18" i="5"/>
  <c r="AN28" i="5"/>
  <c r="AN42" i="5"/>
  <c r="AN54" i="5"/>
  <c r="AM18" i="5"/>
  <c r="AM28" i="5"/>
  <c r="AM42" i="5"/>
  <c r="AM54" i="5"/>
  <c r="AL18" i="5"/>
  <c r="AL28" i="5"/>
  <c r="AL42" i="5"/>
  <c r="AL54" i="5"/>
  <c r="AK18" i="5"/>
  <c r="AK28" i="5"/>
  <c r="AK42" i="5"/>
  <c r="AK54" i="5"/>
  <c r="AJ18" i="5"/>
  <c r="AJ28" i="5"/>
  <c r="AJ42" i="5"/>
  <c r="AJ54" i="5"/>
  <c r="AI18" i="5"/>
  <c r="AI28" i="5"/>
  <c r="AI42" i="5"/>
  <c r="AI54" i="5"/>
  <c r="AH18" i="5"/>
  <c r="AH28" i="5"/>
  <c r="AH42" i="5"/>
  <c r="AH54" i="5"/>
  <c r="AG18" i="5"/>
  <c r="AG28" i="5"/>
  <c r="AG42" i="5"/>
  <c r="AG54" i="5"/>
  <c r="AF18" i="5"/>
  <c r="AF28" i="5"/>
  <c r="AF42" i="5"/>
  <c r="AF54" i="5"/>
  <c r="AE18" i="5"/>
  <c r="AE28" i="5"/>
  <c r="AE42" i="5"/>
  <c r="AE54" i="5"/>
  <c r="AD18" i="5"/>
  <c r="AD28" i="5"/>
  <c r="AD42" i="5"/>
  <c r="AD54" i="5"/>
  <c r="AC18" i="5"/>
  <c r="AC28" i="5"/>
  <c r="AC42" i="5"/>
  <c r="AC54" i="5"/>
  <c r="AB18" i="5"/>
  <c r="AB28" i="5"/>
  <c r="AB42" i="5"/>
  <c r="AB54" i="5"/>
  <c r="AA18" i="5"/>
  <c r="AA28" i="5"/>
  <c r="AA42" i="5"/>
  <c r="AA54" i="5"/>
  <c r="Z18" i="5"/>
  <c r="Z28" i="5"/>
  <c r="Z42" i="5"/>
  <c r="Z54" i="5"/>
  <c r="Y18" i="5"/>
  <c r="Y28" i="5"/>
  <c r="Y42" i="5"/>
  <c r="Y54" i="5"/>
  <c r="X18" i="5"/>
  <c r="X28" i="5"/>
  <c r="X42" i="5"/>
  <c r="X54" i="5"/>
  <c r="W18" i="5"/>
  <c r="W28" i="5"/>
  <c r="W42" i="5"/>
  <c r="W54" i="5"/>
  <c r="V18" i="5"/>
  <c r="V28" i="5"/>
  <c r="V42" i="5"/>
  <c r="V54" i="5"/>
  <c r="U18" i="5"/>
  <c r="U28" i="5"/>
  <c r="U42" i="5"/>
  <c r="U54" i="5"/>
  <c r="T18" i="5"/>
  <c r="T28" i="5"/>
  <c r="T42" i="5"/>
  <c r="T54" i="5"/>
  <c r="S18" i="5"/>
  <c r="S28" i="5"/>
  <c r="S42" i="5"/>
  <c r="S54" i="5"/>
  <c r="R18" i="5"/>
  <c r="R28" i="5"/>
  <c r="R42" i="5"/>
  <c r="R54" i="5"/>
  <c r="Q18" i="5"/>
  <c r="Q28" i="5"/>
  <c r="Q42" i="5"/>
  <c r="Q54" i="5"/>
  <c r="P18" i="5"/>
  <c r="P28" i="5"/>
  <c r="P42" i="5"/>
  <c r="P54" i="5"/>
  <c r="O18" i="5"/>
  <c r="O28" i="5"/>
  <c r="O42" i="5"/>
  <c r="O54" i="5"/>
  <c r="N18" i="5"/>
  <c r="N28" i="5"/>
  <c r="N42" i="5"/>
  <c r="N54" i="5"/>
  <c r="M18" i="5"/>
  <c r="M28" i="5"/>
  <c r="M42" i="5"/>
  <c r="M54" i="5"/>
  <c r="L18" i="5"/>
  <c r="L28" i="5"/>
  <c r="L42" i="5"/>
  <c r="L54" i="5"/>
  <c r="K18" i="5"/>
  <c r="K28" i="5"/>
  <c r="K42" i="5"/>
  <c r="K54" i="5"/>
  <c r="J18" i="5"/>
  <c r="J28" i="5"/>
  <c r="J42" i="5"/>
  <c r="J54" i="5"/>
  <c r="I18" i="5"/>
  <c r="I28" i="5"/>
  <c r="I42" i="5"/>
  <c r="I54" i="5"/>
  <c r="H18" i="5"/>
  <c r="H28" i="5"/>
  <c r="H42" i="5"/>
  <c r="H54" i="5"/>
  <c r="G18" i="5"/>
  <c r="G28" i="5"/>
  <c r="G42" i="5"/>
  <c r="G54" i="5"/>
  <c r="F18" i="5"/>
  <c r="F28" i="5"/>
  <c r="F42" i="5"/>
  <c r="F54" i="5"/>
  <c r="E18" i="5"/>
  <c r="E28" i="5"/>
  <c r="E42" i="5"/>
  <c r="E54" i="5"/>
  <c r="D18" i="5"/>
  <c r="D28" i="5"/>
  <c r="D42" i="5"/>
  <c r="D54" i="5"/>
  <c r="C18" i="5"/>
  <c r="C28" i="5"/>
  <c r="C42" i="5"/>
  <c r="C54" i="5"/>
  <c r="B18" i="5"/>
  <c r="B28" i="5"/>
  <c r="B42" i="5"/>
  <c r="B54" i="5"/>
  <c r="CW53" i="5"/>
  <c r="CV53" i="5"/>
  <c r="CU53" i="5"/>
  <c r="CT53" i="5"/>
  <c r="CS53" i="5"/>
  <c r="CR53" i="5"/>
  <c r="CQ53" i="5"/>
  <c r="CP53" i="5"/>
  <c r="CO53" i="5"/>
  <c r="CN53" i="5"/>
  <c r="CM53" i="5"/>
  <c r="CL53" i="5"/>
  <c r="CK53" i="5"/>
  <c r="CJ53" i="5"/>
  <c r="CI53" i="5"/>
  <c r="CH53" i="5"/>
  <c r="CG53" i="5"/>
  <c r="CF53" i="5"/>
  <c r="CE53" i="5"/>
  <c r="CD53" i="5"/>
  <c r="CC53" i="5"/>
  <c r="CB53" i="5"/>
  <c r="CA53" i="5"/>
  <c r="BZ53" i="5"/>
  <c r="BY53" i="5"/>
  <c r="BX53" i="5"/>
  <c r="BW53" i="5"/>
  <c r="BV53" i="5"/>
  <c r="BU53" i="5"/>
  <c r="BT53" i="5"/>
  <c r="BS53" i="5"/>
  <c r="BR53" i="5"/>
  <c r="BQ53" i="5"/>
  <c r="BP53" i="5"/>
  <c r="BO53" i="5"/>
  <c r="BN53" i="5"/>
  <c r="BM53" i="5"/>
  <c r="BL53" i="5"/>
  <c r="BK53" i="5"/>
  <c r="BJ53" i="5"/>
  <c r="BI53" i="5"/>
  <c r="BH53" i="5"/>
  <c r="BG53" i="5"/>
  <c r="BF53" i="5"/>
  <c r="BE53" i="5"/>
  <c r="BD53" i="5"/>
  <c r="BC53" i="5"/>
  <c r="BB53" i="5"/>
  <c r="BA53" i="5"/>
  <c r="AZ53" i="5"/>
  <c r="AY53" i="5"/>
  <c r="AX53" i="5"/>
  <c r="AW53" i="5"/>
  <c r="AV53" i="5"/>
  <c r="AU53" i="5"/>
  <c r="AT53" i="5"/>
  <c r="AS53" i="5"/>
  <c r="AR53" i="5"/>
  <c r="AQ53" i="5"/>
  <c r="AP53" i="5"/>
  <c r="AO53" i="5"/>
  <c r="AN53" i="5"/>
  <c r="AM53" i="5"/>
  <c r="AL53" i="5"/>
  <c r="AK53" i="5"/>
  <c r="AJ53" i="5"/>
  <c r="AI53" i="5"/>
  <c r="AH53" i="5"/>
  <c r="AG53" i="5"/>
  <c r="AF53" i="5"/>
  <c r="AE53" i="5"/>
  <c r="AD53" i="5"/>
  <c r="AC53" i="5"/>
  <c r="AB53" i="5"/>
  <c r="AA53" i="5"/>
  <c r="Z53" i="5"/>
  <c r="Y53" i="5"/>
  <c r="X53" i="5"/>
  <c r="W53" i="5"/>
  <c r="V53" i="5"/>
  <c r="U53" i="5"/>
  <c r="T53" i="5"/>
  <c r="S53" i="5"/>
  <c r="R53" i="5"/>
  <c r="Q53" i="5"/>
  <c r="P53" i="5"/>
  <c r="O53" i="5"/>
  <c r="N53" i="5"/>
  <c r="M53" i="5"/>
  <c r="L53" i="5"/>
  <c r="K53" i="5"/>
  <c r="J53" i="5"/>
  <c r="I53" i="5"/>
  <c r="H53" i="5"/>
  <c r="G53" i="5"/>
  <c r="F53" i="5"/>
  <c r="E53" i="5"/>
  <c r="D53" i="5"/>
  <c r="C53" i="5"/>
  <c r="B53" i="5"/>
  <c r="CX45" i="5" a="1"/>
  <c r="CX45" i="5"/>
  <c r="CX46" i="5" a="1"/>
  <c r="CX46" i="5"/>
  <c r="CX47" i="5" a="1"/>
  <c r="CX48" i="5" a="1"/>
  <c r="CX49" i="5" a="1"/>
  <c r="CX50" i="5" a="1"/>
  <c r="CX47" i="5"/>
  <c r="CX48" i="5"/>
  <c r="CX49" i="5"/>
  <c r="CX50" i="5"/>
  <c r="CX51" i="5"/>
  <c r="CW51" i="5"/>
  <c r="CV51" i="5"/>
  <c r="CU51" i="5"/>
  <c r="CT51" i="5"/>
  <c r="CS51" i="5"/>
  <c r="CR51" i="5"/>
  <c r="CQ51" i="5"/>
  <c r="CP51" i="5"/>
  <c r="CO51" i="5"/>
  <c r="CN51" i="5"/>
  <c r="CM51" i="5"/>
  <c r="CL51" i="5"/>
  <c r="CK51" i="5"/>
  <c r="CJ51" i="5"/>
  <c r="CI51" i="5"/>
  <c r="CH51" i="5"/>
  <c r="CG51" i="5"/>
  <c r="CF51" i="5"/>
  <c r="CE51" i="5"/>
  <c r="CD51" i="5"/>
  <c r="CC51" i="5"/>
  <c r="CB51" i="5"/>
  <c r="CA51" i="5"/>
  <c r="BZ51" i="5"/>
  <c r="BY51" i="5"/>
  <c r="BX51" i="5"/>
  <c r="BW51" i="5"/>
  <c r="BV51" i="5"/>
  <c r="BU51" i="5"/>
  <c r="BT51" i="5"/>
  <c r="BS51" i="5"/>
  <c r="BR51" i="5"/>
  <c r="BQ51" i="5"/>
  <c r="BP51" i="5"/>
  <c r="BO51" i="5"/>
  <c r="BN51" i="5"/>
  <c r="BM51" i="5"/>
  <c r="BL51" i="5"/>
  <c r="BK51" i="5"/>
  <c r="BJ51" i="5"/>
  <c r="BI51" i="5"/>
  <c r="BH51" i="5"/>
  <c r="BG51" i="5"/>
  <c r="BF51" i="5"/>
  <c r="BE51" i="5"/>
  <c r="BD51" i="5"/>
  <c r="BC51" i="5"/>
  <c r="BB51" i="5"/>
  <c r="BA51" i="5"/>
  <c r="AZ51" i="5"/>
  <c r="AY51" i="5"/>
  <c r="AX51" i="5"/>
  <c r="AW51" i="5"/>
  <c r="AV51" i="5"/>
  <c r="AU51" i="5"/>
  <c r="AT51" i="5"/>
  <c r="AS51" i="5"/>
  <c r="AR51" i="5"/>
  <c r="AQ51" i="5"/>
  <c r="AP51" i="5"/>
  <c r="AO51" i="5"/>
  <c r="AN51" i="5"/>
  <c r="AM51" i="5"/>
  <c r="AL51" i="5"/>
  <c r="AK51" i="5"/>
  <c r="AJ51" i="5"/>
  <c r="AI51" i="5"/>
  <c r="AH51" i="5"/>
  <c r="AG51" i="5"/>
  <c r="AF51" i="5"/>
  <c r="AE51" i="5"/>
  <c r="AD51" i="5"/>
  <c r="AC51" i="5"/>
  <c r="AB51" i="5"/>
  <c r="AA51" i="5"/>
  <c r="Z51" i="5"/>
  <c r="Y51" i="5"/>
  <c r="X51" i="5"/>
  <c r="W51" i="5"/>
  <c r="V51" i="5"/>
  <c r="U51" i="5"/>
  <c r="T51" i="5"/>
  <c r="S51" i="5"/>
  <c r="R51" i="5"/>
  <c r="Q51" i="5"/>
  <c r="P51" i="5"/>
  <c r="O51" i="5"/>
  <c r="N51" i="5"/>
  <c r="M51" i="5"/>
  <c r="L51" i="5"/>
  <c r="K51" i="5"/>
  <c r="J51" i="5"/>
  <c r="I51" i="5"/>
  <c r="H51" i="5"/>
  <c r="G51" i="5"/>
  <c r="F51" i="5"/>
  <c r="E51" i="5"/>
  <c r="D51" i="5"/>
  <c r="C51" i="5"/>
  <c r="B51" i="5"/>
  <c r="CX31" i="5" a="1"/>
  <c r="CX31" i="5"/>
  <c r="CX32" i="5" a="1"/>
  <c r="CX32" i="5"/>
  <c r="CX33" i="5" a="1"/>
  <c r="CX33" i="5"/>
  <c r="CX34" i="5"/>
  <c r="CW34" i="5"/>
  <c r="CV34" i="5"/>
  <c r="CU34" i="5"/>
  <c r="CT34" i="5"/>
  <c r="CS34" i="5"/>
  <c r="CR34" i="5"/>
  <c r="CQ34" i="5"/>
  <c r="CP34" i="5"/>
  <c r="CO34" i="5"/>
  <c r="CN34" i="5"/>
  <c r="CM34" i="5"/>
  <c r="CL34" i="5"/>
  <c r="CK34" i="5"/>
  <c r="CJ34" i="5"/>
  <c r="CI34" i="5"/>
  <c r="CH34" i="5"/>
  <c r="CG34" i="5"/>
  <c r="CF34" i="5"/>
  <c r="CE34" i="5"/>
  <c r="CD34" i="5"/>
  <c r="CC34" i="5"/>
  <c r="CB34" i="5"/>
  <c r="CA34" i="5"/>
  <c r="BZ34" i="5"/>
  <c r="BY34" i="5"/>
  <c r="BX34" i="5"/>
  <c r="BW34" i="5"/>
  <c r="BV34" i="5"/>
  <c r="BU34" i="5"/>
  <c r="BT34" i="5"/>
  <c r="BS34" i="5"/>
  <c r="BR34" i="5"/>
  <c r="BQ34" i="5"/>
  <c r="BP34" i="5"/>
  <c r="BO34" i="5"/>
  <c r="BN34" i="5"/>
  <c r="BM34" i="5"/>
  <c r="BL34" i="5"/>
  <c r="BK34" i="5"/>
  <c r="BJ34" i="5"/>
  <c r="BI34" i="5"/>
  <c r="BH34" i="5"/>
  <c r="BG34" i="5"/>
  <c r="BF34" i="5"/>
  <c r="BE34" i="5"/>
  <c r="BD34" i="5"/>
  <c r="BC34" i="5"/>
  <c r="BB34" i="5"/>
  <c r="BA34" i="5"/>
  <c r="AZ34" i="5"/>
  <c r="AY34" i="5"/>
  <c r="AX34" i="5"/>
  <c r="AW34" i="5"/>
  <c r="AV34" i="5"/>
  <c r="AU34" i="5"/>
  <c r="AT34" i="5"/>
  <c r="AS34" i="5"/>
  <c r="AR34" i="5"/>
  <c r="AQ34" i="5"/>
  <c r="AP34" i="5"/>
  <c r="AO34" i="5"/>
  <c r="AN34" i="5"/>
  <c r="AM34" i="5"/>
  <c r="AL34" i="5"/>
  <c r="AK34" i="5"/>
  <c r="AJ34" i="5"/>
  <c r="AI34" i="5"/>
  <c r="AH34" i="5"/>
  <c r="AG34" i="5"/>
  <c r="AF34" i="5"/>
  <c r="AE34" i="5"/>
  <c r="AD34" i="5"/>
  <c r="AC34" i="5"/>
  <c r="AB34" i="5"/>
  <c r="AA34" i="5"/>
  <c r="Z34" i="5"/>
  <c r="Y34" i="5"/>
  <c r="X34" i="5"/>
  <c r="W34" i="5"/>
  <c r="V34" i="5"/>
  <c r="U34" i="5"/>
  <c r="T34" i="5"/>
  <c r="S34" i="5"/>
  <c r="R34" i="5"/>
  <c r="Q34" i="5"/>
  <c r="P34" i="5"/>
  <c r="O34" i="5"/>
  <c r="N34" i="5"/>
  <c r="M34" i="5"/>
  <c r="L34" i="5"/>
  <c r="K34" i="5"/>
  <c r="J34" i="5"/>
  <c r="I34" i="5"/>
  <c r="H34" i="5"/>
  <c r="G34" i="5"/>
  <c r="F34" i="5"/>
  <c r="E34" i="5"/>
  <c r="D34" i="5"/>
  <c r="C34" i="5"/>
  <c r="B34" i="5"/>
  <c r="CX9" i="5"/>
  <c r="CX8" i="5"/>
  <c r="CX5" i="5" a="1"/>
  <c r="CX5" i="5"/>
  <c r="CX11" i="4" a="1"/>
  <c r="CX11" i="4"/>
  <c r="CX12" i="4" a="1"/>
  <c r="CX12" i="4"/>
  <c r="CX13" i="4" a="1"/>
  <c r="CX14" i="4" a="1"/>
  <c r="CX15" i="4" a="1"/>
  <c r="CX16" i="4" a="1"/>
  <c r="CX17" i="4" a="1"/>
  <c r="CX13" i="4"/>
  <c r="CX14" i="4"/>
  <c r="CX15" i="4"/>
  <c r="CX16" i="4"/>
  <c r="CX17" i="4"/>
  <c r="CX18" i="4"/>
  <c r="CX21" i="4" a="1"/>
  <c r="CX21" i="4"/>
  <c r="CX22" i="4" a="1"/>
  <c r="CX22" i="4"/>
  <c r="CX23" i="4" a="1"/>
  <c r="CX24" i="4" a="1"/>
  <c r="CX25" i="4" a="1"/>
  <c r="CX26" i="4" a="1"/>
  <c r="CX27" i="4" a="1"/>
  <c r="CX23" i="4"/>
  <c r="CX24" i="4"/>
  <c r="CX25" i="4"/>
  <c r="CX26" i="4"/>
  <c r="CX27" i="4"/>
  <c r="CX28" i="4"/>
  <c r="CX37" i="4" a="1"/>
  <c r="CX37" i="4"/>
  <c r="CX38" i="4" a="1"/>
  <c r="CX38" i="4"/>
  <c r="CX39" i="4" a="1"/>
  <c r="CX40" i="4" a="1"/>
  <c r="CX41" i="4" a="1"/>
  <c r="CX39" i="4"/>
  <c r="CX40" i="4"/>
  <c r="CX41" i="4"/>
  <c r="CX42" i="4"/>
  <c r="CX54" i="4"/>
  <c r="CW18" i="4"/>
  <c r="CW28" i="4"/>
  <c r="CW42" i="4"/>
  <c r="CW54" i="4"/>
  <c r="CV18" i="4"/>
  <c r="CV28" i="4"/>
  <c r="CV42" i="4"/>
  <c r="CV54" i="4"/>
  <c r="CU18" i="4"/>
  <c r="CU28" i="4"/>
  <c r="CU42" i="4"/>
  <c r="CU54" i="4"/>
  <c r="CT18" i="4"/>
  <c r="CT28" i="4"/>
  <c r="CT42" i="4"/>
  <c r="CT54" i="4"/>
  <c r="CS18" i="4"/>
  <c r="CS28" i="4"/>
  <c r="CS42" i="4"/>
  <c r="CS54" i="4"/>
  <c r="CR18" i="4"/>
  <c r="CR28" i="4"/>
  <c r="CR42" i="4"/>
  <c r="CR54" i="4"/>
  <c r="CQ18" i="4"/>
  <c r="CQ28" i="4"/>
  <c r="CQ42" i="4"/>
  <c r="CQ54" i="4"/>
  <c r="CP18" i="4"/>
  <c r="CP28" i="4"/>
  <c r="CP42" i="4"/>
  <c r="CP54" i="4"/>
  <c r="CO18" i="4"/>
  <c r="CO28" i="4"/>
  <c r="CO42" i="4"/>
  <c r="CO54" i="4"/>
  <c r="CN18" i="4"/>
  <c r="CN28" i="4"/>
  <c r="CN42" i="4"/>
  <c r="CN54" i="4"/>
  <c r="CM18" i="4"/>
  <c r="CM28" i="4"/>
  <c r="CM42" i="4"/>
  <c r="CM54" i="4"/>
  <c r="CL18" i="4"/>
  <c r="CL28" i="4"/>
  <c r="CL42" i="4"/>
  <c r="CL54" i="4"/>
  <c r="CK18" i="4"/>
  <c r="CK28" i="4"/>
  <c r="CK42" i="4"/>
  <c r="CK54" i="4"/>
  <c r="CJ18" i="4"/>
  <c r="CJ28" i="4"/>
  <c r="CJ42" i="4"/>
  <c r="CJ54" i="4"/>
  <c r="CI18" i="4"/>
  <c r="CI28" i="4"/>
  <c r="CI42" i="4"/>
  <c r="CI54" i="4"/>
  <c r="CH18" i="4"/>
  <c r="CH28" i="4"/>
  <c r="CH42" i="4"/>
  <c r="CH54" i="4"/>
  <c r="CG18" i="4"/>
  <c r="CG28" i="4"/>
  <c r="CG42" i="4"/>
  <c r="CG54" i="4"/>
  <c r="CF18" i="4"/>
  <c r="CF28" i="4"/>
  <c r="CF42" i="4"/>
  <c r="CF54" i="4"/>
  <c r="CE18" i="4"/>
  <c r="CE28" i="4"/>
  <c r="CE42" i="4"/>
  <c r="CE54" i="4"/>
  <c r="CD18" i="4"/>
  <c r="CD28" i="4"/>
  <c r="CD42" i="4"/>
  <c r="CD54" i="4"/>
  <c r="CC18" i="4"/>
  <c r="CC28" i="4"/>
  <c r="CC42" i="4"/>
  <c r="CC54" i="4"/>
  <c r="CB18" i="4"/>
  <c r="CB28" i="4"/>
  <c r="CB42" i="4"/>
  <c r="CB54" i="4"/>
  <c r="CA18" i="4"/>
  <c r="CA28" i="4"/>
  <c r="CA42" i="4"/>
  <c r="CA54" i="4"/>
  <c r="BZ18" i="4"/>
  <c r="BZ28" i="4"/>
  <c r="BZ42" i="4"/>
  <c r="BZ54" i="4"/>
  <c r="BY18" i="4"/>
  <c r="BY28" i="4"/>
  <c r="BY42" i="4"/>
  <c r="BY54" i="4"/>
  <c r="BX18" i="4"/>
  <c r="BX28" i="4"/>
  <c r="BX42" i="4"/>
  <c r="BX54" i="4"/>
  <c r="BW18" i="4"/>
  <c r="BW28" i="4"/>
  <c r="BW42" i="4"/>
  <c r="BW54" i="4"/>
  <c r="BV18" i="4"/>
  <c r="BV28" i="4"/>
  <c r="BV42" i="4"/>
  <c r="BV54" i="4"/>
  <c r="BU18" i="4"/>
  <c r="BU28" i="4"/>
  <c r="BU42" i="4"/>
  <c r="BU54" i="4"/>
  <c r="BT18" i="4"/>
  <c r="BT28" i="4"/>
  <c r="BT42" i="4"/>
  <c r="BT54" i="4"/>
  <c r="BS18" i="4"/>
  <c r="BS28" i="4"/>
  <c r="BS42" i="4"/>
  <c r="BS54" i="4"/>
  <c r="BR18" i="4"/>
  <c r="BR28" i="4"/>
  <c r="BR42" i="4"/>
  <c r="BR54" i="4"/>
  <c r="BQ18" i="4"/>
  <c r="BQ28" i="4"/>
  <c r="BQ42" i="4"/>
  <c r="BQ54" i="4"/>
  <c r="BP18" i="4"/>
  <c r="BP28" i="4"/>
  <c r="BP42" i="4"/>
  <c r="BP54" i="4"/>
  <c r="BO18" i="4"/>
  <c r="BO28" i="4"/>
  <c r="BO42" i="4"/>
  <c r="BO54" i="4"/>
  <c r="BN18" i="4"/>
  <c r="BN28" i="4"/>
  <c r="BN42" i="4"/>
  <c r="BN54" i="4"/>
  <c r="BM18" i="4"/>
  <c r="BM28" i="4"/>
  <c r="BM42" i="4"/>
  <c r="BM54" i="4"/>
  <c r="BL18" i="4"/>
  <c r="BL28" i="4"/>
  <c r="BL42" i="4"/>
  <c r="BL54" i="4"/>
  <c r="BK18" i="4"/>
  <c r="BK28" i="4"/>
  <c r="BK42" i="4"/>
  <c r="BK54" i="4"/>
  <c r="BJ18" i="4"/>
  <c r="BJ28" i="4"/>
  <c r="BJ42" i="4"/>
  <c r="BJ54" i="4"/>
  <c r="BI18" i="4"/>
  <c r="BI28" i="4"/>
  <c r="BI42" i="4"/>
  <c r="BI54" i="4"/>
  <c r="BH18" i="4"/>
  <c r="BH28" i="4"/>
  <c r="BH42" i="4"/>
  <c r="BH54" i="4"/>
  <c r="BG18" i="4"/>
  <c r="BG28" i="4"/>
  <c r="BG42" i="4"/>
  <c r="BG54" i="4"/>
  <c r="BF18" i="4"/>
  <c r="BF28" i="4"/>
  <c r="BF42" i="4"/>
  <c r="BF54" i="4"/>
  <c r="BE18" i="4"/>
  <c r="BE28" i="4"/>
  <c r="BE42" i="4"/>
  <c r="BE54" i="4"/>
  <c r="BD18" i="4"/>
  <c r="BD28" i="4"/>
  <c r="BD42" i="4"/>
  <c r="BD54" i="4"/>
  <c r="BC18" i="4"/>
  <c r="BC28" i="4"/>
  <c r="BC42" i="4"/>
  <c r="BC54" i="4"/>
  <c r="BB18" i="4"/>
  <c r="BB28" i="4"/>
  <c r="BB42" i="4"/>
  <c r="BB54" i="4"/>
  <c r="BA18" i="4"/>
  <c r="BA28" i="4"/>
  <c r="BA42" i="4"/>
  <c r="BA54" i="4"/>
  <c r="AZ18" i="4"/>
  <c r="AZ28" i="4"/>
  <c r="AZ42" i="4"/>
  <c r="AZ54" i="4"/>
  <c r="AY18" i="4"/>
  <c r="AY28" i="4"/>
  <c r="AY42" i="4"/>
  <c r="AY54" i="4"/>
  <c r="AX18" i="4"/>
  <c r="AX28" i="4"/>
  <c r="AX42" i="4"/>
  <c r="AX54" i="4"/>
  <c r="AW18" i="4"/>
  <c r="AW28" i="4"/>
  <c r="AW42" i="4"/>
  <c r="AW54" i="4"/>
  <c r="AV18" i="4"/>
  <c r="AV28" i="4"/>
  <c r="AV42" i="4"/>
  <c r="AV54" i="4"/>
  <c r="AU18" i="4"/>
  <c r="AU28" i="4"/>
  <c r="AU42" i="4"/>
  <c r="AU54" i="4"/>
  <c r="AT18" i="4"/>
  <c r="AT28" i="4"/>
  <c r="AT42" i="4"/>
  <c r="AT54" i="4"/>
  <c r="AS18" i="4"/>
  <c r="AS28" i="4"/>
  <c r="AS42" i="4"/>
  <c r="AS54" i="4"/>
  <c r="AR18" i="4"/>
  <c r="AR28" i="4"/>
  <c r="AR42" i="4"/>
  <c r="AR54" i="4"/>
  <c r="AQ18" i="4"/>
  <c r="AQ28" i="4"/>
  <c r="AQ42" i="4"/>
  <c r="AQ54" i="4"/>
  <c r="AP18" i="4"/>
  <c r="AP28" i="4"/>
  <c r="AP42" i="4"/>
  <c r="AP54" i="4"/>
  <c r="AO18" i="4"/>
  <c r="AO28" i="4"/>
  <c r="AO42" i="4"/>
  <c r="AO54" i="4"/>
  <c r="AN18" i="4"/>
  <c r="AN28" i="4"/>
  <c r="AN42" i="4"/>
  <c r="AN54" i="4"/>
  <c r="AM18" i="4"/>
  <c r="AM28" i="4"/>
  <c r="AM42" i="4"/>
  <c r="AM54" i="4"/>
  <c r="AL18" i="4"/>
  <c r="AL28" i="4"/>
  <c r="AL42" i="4"/>
  <c r="AL54" i="4"/>
  <c r="AK18" i="4"/>
  <c r="AK28" i="4"/>
  <c r="AK42" i="4"/>
  <c r="AK54" i="4"/>
  <c r="AJ18" i="4"/>
  <c r="AJ28" i="4"/>
  <c r="AJ42" i="4"/>
  <c r="AJ54" i="4"/>
  <c r="AI18" i="4"/>
  <c r="AI28" i="4"/>
  <c r="AI42" i="4"/>
  <c r="AI54" i="4"/>
  <c r="AH18" i="4"/>
  <c r="AH28" i="4"/>
  <c r="AH42" i="4"/>
  <c r="AH54" i="4"/>
  <c r="AG18" i="4"/>
  <c r="AG28" i="4"/>
  <c r="AG42" i="4"/>
  <c r="AG54" i="4"/>
  <c r="AF18" i="4"/>
  <c r="AF28" i="4"/>
  <c r="AF42" i="4"/>
  <c r="AF54" i="4"/>
  <c r="AE18" i="4"/>
  <c r="AE28" i="4"/>
  <c r="AE42" i="4"/>
  <c r="AE54" i="4"/>
  <c r="AD18" i="4"/>
  <c r="AD28" i="4"/>
  <c r="AD42" i="4"/>
  <c r="AD54" i="4"/>
  <c r="AC18" i="4"/>
  <c r="AC28" i="4"/>
  <c r="AC42" i="4"/>
  <c r="AC54" i="4"/>
  <c r="AB18" i="4"/>
  <c r="AB28" i="4"/>
  <c r="AB42" i="4"/>
  <c r="AB54" i="4"/>
  <c r="AA18" i="4"/>
  <c r="AA28" i="4"/>
  <c r="AA42" i="4"/>
  <c r="AA54" i="4"/>
  <c r="Z18" i="4"/>
  <c r="Z28" i="4"/>
  <c r="Z42" i="4"/>
  <c r="Z54" i="4"/>
  <c r="Y18" i="4"/>
  <c r="Y28" i="4"/>
  <c r="Y42" i="4"/>
  <c r="Y54" i="4"/>
  <c r="X18" i="4"/>
  <c r="X28" i="4"/>
  <c r="X42" i="4"/>
  <c r="X54" i="4"/>
  <c r="W18" i="4"/>
  <c r="W28" i="4"/>
  <c r="W42" i="4"/>
  <c r="W54" i="4"/>
  <c r="V18" i="4"/>
  <c r="V28" i="4"/>
  <c r="V42" i="4"/>
  <c r="V54" i="4"/>
  <c r="U18" i="4"/>
  <c r="U28" i="4"/>
  <c r="U42" i="4"/>
  <c r="U54" i="4"/>
  <c r="T18" i="4"/>
  <c r="T28" i="4"/>
  <c r="T42" i="4"/>
  <c r="T54" i="4"/>
  <c r="S18" i="4"/>
  <c r="S28" i="4"/>
  <c r="S42" i="4"/>
  <c r="S54" i="4"/>
  <c r="R18" i="4"/>
  <c r="R28" i="4"/>
  <c r="R42" i="4"/>
  <c r="R54" i="4"/>
  <c r="Q18" i="4"/>
  <c r="Q28" i="4"/>
  <c r="Q42" i="4"/>
  <c r="Q54" i="4"/>
  <c r="P18" i="4"/>
  <c r="P28" i="4"/>
  <c r="P42" i="4"/>
  <c r="P54" i="4"/>
  <c r="O18" i="4"/>
  <c r="O28" i="4"/>
  <c r="O42" i="4"/>
  <c r="O54" i="4"/>
  <c r="N18" i="4"/>
  <c r="N28" i="4"/>
  <c r="N42" i="4"/>
  <c r="N54" i="4"/>
  <c r="M18" i="4"/>
  <c r="M28" i="4"/>
  <c r="M42" i="4"/>
  <c r="M54" i="4"/>
  <c r="L18" i="4"/>
  <c r="L28" i="4"/>
  <c r="L42" i="4"/>
  <c r="L54" i="4"/>
  <c r="K18" i="4"/>
  <c r="K28" i="4"/>
  <c r="K42" i="4"/>
  <c r="K54" i="4"/>
  <c r="J18" i="4"/>
  <c r="J28" i="4"/>
  <c r="J42" i="4"/>
  <c r="J54" i="4"/>
  <c r="I18" i="4"/>
  <c r="I28" i="4"/>
  <c r="I42" i="4"/>
  <c r="I54" i="4"/>
  <c r="H18" i="4"/>
  <c r="H28" i="4"/>
  <c r="H42" i="4"/>
  <c r="H54" i="4"/>
  <c r="G18" i="4"/>
  <c r="G28" i="4"/>
  <c r="G42" i="4"/>
  <c r="G54" i="4"/>
  <c r="F18" i="4"/>
  <c r="F28" i="4"/>
  <c r="F42" i="4"/>
  <c r="F54" i="4"/>
  <c r="E18" i="4"/>
  <c r="E28" i="4"/>
  <c r="E42" i="4"/>
  <c r="E54" i="4"/>
  <c r="D18" i="4"/>
  <c r="D28" i="4"/>
  <c r="D42" i="4"/>
  <c r="D54" i="4"/>
  <c r="C18" i="4"/>
  <c r="C28" i="4"/>
  <c r="C42" i="4"/>
  <c r="C54" i="4"/>
  <c r="B18" i="4"/>
  <c r="B28" i="4"/>
  <c r="B42" i="4"/>
  <c r="B54" i="4"/>
  <c r="CW53" i="4"/>
  <c r="CV53" i="4"/>
  <c r="CU53" i="4"/>
  <c r="CT53" i="4"/>
  <c r="CS53" i="4"/>
  <c r="CR53" i="4"/>
  <c r="CQ53" i="4"/>
  <c r="CP53" i="4"/>
  <c r="CO53" i="4"/>
  <c r="CN53" i="4"/>
  <c r="CM53" i="4"/>
  <c r="CL53" i="4"/>
  <c r="CK53" i="4"/>
  <c r="CJ53" i="4"/>
  <c r="CI53" i="4"/>
  <c r="CH53" i="4"/>
  <c r="CG53" i="4"/>
  <c r="CF53" i="4"/>
  <c r="CE53" i="4"/>
  <c r="CD53" i="4"/>
  <c r="CC53" i="4"/>
  <c r="CB53" i="4"/>
  <c r="CA53" i="4"/>
  <c r="BZ53" i="4"/>
  <c r="BY53" i="4"/>
  <c r="BX53" i="4"/>
  <c r="BW53" i="4"/>
  <c r="BV53" i="4"/>
  <c r="BU53" i="4"/>
  <c r="BT53" i="4"/>
  <c r="BS53" i="4"/>
  <c r="BR53" i="4"/>
  <c r="BQ53" i="4"/>
  <c r="BP53" i="4"/>
  <c r="BO53" i="4"/>
  <c r="BN53" i="4"/>
  <c r="BM53" i="4"/>
  <c r="BL53" i="4"/>
  <c r="BK53" i="4"/>
  <c r="BJ53" i="4"/>
  <c r="BI53" i="4"/>
  <c r="BH53" i="4"/>
  <c r="BG53" i="4"/>
  <c r="BF53" i="4"/>
  <c r="BE53" i="4"/>
  <c r="BD53" i="4"/>
  <c r="BC53" i="4"/>
  <c r="BB53" i="4"/>
  <c r="BA53" i="4"/>
  <c r="AZ53" i="4"/>
  <c r="AY53" i="4"/>
  <c r="AX53" i="4"/>
  <c r="AW53" i="4"/>
  <c r="AV53" i="4"/>
  <c r="AU53" i="4"/>
  <c r="AT53" i="4"/>
  <c r="AS53" i="4"/>
  <c r="AR53" i="4"/>
  <c r="AQ53" i="4"/>
  <c r="AP53" i="4"/>
  <c r="AO53" i="4"/>
  <c r="AN53" i="4"/>
  <c r="AM53" i="4"/>
  <c r="AL53" i="4"/>
  <c r="AK53" i="4"/>
  <c r="AJ53" i="4"/>
  <c r="AI53" i="4"/>
  <c r="AH53" i="4"/>
  <c r="AG53" i="4"/>
  <c r="AF53" i="4"/>
  <c r="AE53" i="4"/>
  <c r="AD53" i="4"/>
  <c r="AC53" i="4"/>
  <c r="AB53" i="4"/>
  <c r="AA53" i="4"/>
  <c r="Z53" i="4"/>
  <c r="Y53" i="4"/>
  <c r="X53" i="4"/>
  <c r="W53" i="4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53" i="4"/>
  <c r="B53" i="4"/>
  <c r="CX45" i="4" a="1"/>
  <c r="CX45" i="4"/>
  <c r="CX46" i="4" a="1"/>
  <c r="CX46" i="4"/>
  <c r="CX47" i="4" a="1"/>
  <c r="CX48" i="4" a="1"/>
  <c r="CX49" i="4" a="1"/>
  <c r="CX50" i="4" a="1"/>
  <c r="CX47" i="4"/>
  <c r="CX48" i="4"/>
  <c r="CX49" i="4"/>
  <c r="CX50" i="4"/>
  <c r="CX51" i="4"/>
  <c r="CW51" i="4"/>
  <c r="CV51" i="4"/>
  <c r="CU51" i="4"/>
  <c r="CT51" i="4"/>
  <c r="CS51" i="4"/>
  <c r="CR51" i="4"/>
  <c r="CQ51" i="4"/>
  <c r="CP51" i="4"/>
  <c r="CO51" i="4"/>
  <c r="CN51" i="4"/>
  <c r="CM51" i="4"/>
  <c r="CL51" i="4"/>
  <c r="CK51" i="4"/>
  <c r="CJ51" i="4"/>
  <c r="CI51" i="4"/>
  <c r="CH51" i="4"/>
  <c r="CG51" i="4"/>
  <c r="CF51" i="4"/>
  <c r="CE51" i="4"/>
  <c r="CD51" i="4"/>
  <c r="CC51" i="4"/>
  <c r="CB51" i="4"/>
  <c r="CA51" i="4"/>
  <c r="BZ51" i="4"/>
  <c r="BY51" i="4"/>
  <c r="BX51" i="4"/>
  <c r="BW51" i="4"/>
  <c r="BV51" i="4"/>
  <c r="BU51" i="4"/>
  <c r="BT51" i="4"/>
  <c r="BS51" i="4"/>
  <c r="BR51" i="4"/>
  <c r="BQ51" i="4"/>
  <c r="BP51" i="4"/>
  <c r="BO51" i="4"/>
  <c r="BN51" i="4"/>
  <c r="BM51" i="4"/>
  <c r="BL51" i="4"/>
  <c r="BK51" i="4"/>
  <c r="BJ51" i="4"/>
  <c r="BI51" i="4"/>
  <c r="BH51" i="4"/>
  <c r="BG51" i="4"/>
  <c r="BF51" i="4"/>
  <c r="BE51" i="4"/>
  <c r="BD51" i="4"/>
  <c r="BC51" i="4"/>
  <c r="BB51" i="4"/>
  <c r="BA51" i="4"/>
  <c r="AZ51" i="4"/>
  <c r="AY51" i="4"/>
  <c r="AX51" i="4"/>
  <c r="AW51" i="4"/>
  <c r="AV51" i="4"/>
  <c r="AU51" i="4"/>
  <c r="AT51" i="4"/>
  <c r="AS51" i="4"/>
  <c r="AR51" i="4"/>
  <c r="AQ51" i="4"/>
  <c r="AP51" i="4"/>
  <c r="AO51" i="4"/>
  <c r="AN51" i="4"/>
  <c r="AM51" i="4"/>
  <c r="AL51" i="4"/>
  <c r="AK51" i="4"/>
  <c r="AJ51" i="4"/>
  <c r="AI51" i="4"/>
  <c r="AH51" i="4"/>
  <c r="AG51" i="4"/>
  <c r="AF51" i="4"/>
  <c r="AE51" i="4"/>
  <c r="AD51" i="4"/>
  <c r="AC51" i="4"/>
  <c r="AB51" i="4"/>
  <c r="AA51" i="4"/>
  <c r="Z51" i="4"/>
  <c r="Y51" i="4"/>
  <c r="X51" i="4"/>
  <c r="W51" i="4"/>
  <c r="V51" i="4"/>
  <c r="U51" i="4"/>
  <c r="T51" i="4"/>
  <c r="S51" i="4"/>
  <c r="R51" i="4"/>
  <c r="Q51" i="4"/>
  <c r="P51" i="4"/>
  <c r="O51" i="4"/>
  <c r="N51" i="4"/>
  <c r="M51" i="4"/>
  <c r="L51" i="4"/>
  <c r="K51" i="4"/>
  <c r="J51" i="4"/>
  <c r="I51" i="4"/>
  <c r="H51" i="4"/>
  <c r="G51" i="4"/>
  <c r="F51" i="4"/>
  <c r="E51" i="4"/>
  <c r="D51" i="4"/>
  <c r="C51" i="4"/>
  <c r="B51" i="4"/>
  <c r="CX31" i="4" a="1"/>
  <c r="CX31" i="4"/>
  <c r="CX32" i="4" a="1"/>
  <c r="CX32" i="4"/>
  <c r="CX33" i="4" a="1"/>
  <c r="CX33" i="4"/>
  <c r="CX34" i="4"/>
  <c r="CW34" i="4"/>
  <c r="CV34" i="4"/>
  <c r="CU34" i="4"/>
  <c r="CT34" i="4"/>
  <c r="CS34" i="4"/>
  <c r="CR34" i="4"/>
  <c r="CQ34" i="4"/>
  <c r="CP34" i="4"/>
  <c r="CO34" i="4"/>
  <c r="CN34" i="4"/>
  <c r="CM34" i="4"/>
  <c r="CL34" i="4"/>
  <c r="CK34" i="4"/>
  <c r="CJ34" i="4"/>
  <c r="CI34" i="4"/>
  <c r="CH34" i="4"/>
  <c r="CG34" i="4"/>
  <c r="CF34" i="4"/>
  <c r="CE34" i="4"/>
  <c r="CD34" i="4"/>
  <c r="CC34" i="4"/>
  <c r="CB34" i="4"/>
  <c r="CA34" i="4"/>
  <c r="BZ34" i="4"/>
  <c r="BY34" i="4"/>
  <c r="BX34" i="4"/>
  <c r="BW34" i="4"/>
  <c r="BV34" i="4"/>
  <c r="BU34" i="4"/>
  <c r="BT34" i="4"/>
  <c r="BS34" i="4"/>
  <c r="BR34" i="4"/>
  <c r="BQ34" i="4"/>
  <c r="BP34" i="4"/>
  <c r="BO34" i="4"/>
  <c r="BN34" i="4"/>
  <c r="BM34" i="4"/>
  <c r="BL34" i="4"/>
  <c r="BK34" i="4"/>
  <c r="BJ34" i="4"/>
  <c r="BI34" i="4"/>
  <c r="BH34" i="4"/>
  <c r="BG34" i="4"/>
  <c r="BF34" i="4"/>
  <c r="BE34" i="4"/>
  <c r="BD34" i="4"/>
  <c r="BC34" i="4"/>
  <c r="BB34" i="4"/>
  <c r="BA34" i="4"/>
  <c r="AZ34" i="4"/>
  <c r="AY34" i="4"/>
  <c r="AX34" i="4"/>
  <c r="AW34" i="4"/>
  <c r="AV34" i="4"/>
  <c r="AU34" i="4"/>
  <c r="AT34" i="4"/>
  <c r="AS34" i="4"/>
  <c r="AR34" i="4"/>
  <c r="AQ34" i="4"/>
  <c r="AP34" i="4"/>
  <c r="AO34" i="4"/>
  <c r="AN34" i="4"/>
  <c r="AM34" i="4"/>
  <c r="AL34" i="4"/>
  <c r="AK34" i="4"/>
  <c r="AJ34" i="4"/>
  <c r="AI34" i="4"/>
  <c r="AH34" i="4"/>
  <c r="AG34" i="4"/>
  <c r="AF34" i="4"/>
  <c r="AE34" i="4"/>
  <c r="AD34" i="4"/>
  <c r="AC34" i="4"/>
  <c r="AB34" i="4"/>
  <c r="AA34" i="4"/>
  <c r="Z34" i="4"/>
  <c r="Y34" i="4"/>
  <c r="X34" i="4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4" i="4"/>
  <c r="CX9" i="4"/>
  <c r="CX8" i="4"/>
  <c r="CX5" i="4" a="1"/>
  <c r="CX5" i="4"/>
</calcChain>
</file>

<file path=xl/sharedStrings.xml><?xml version="1.0" encoding="utf-8"?>
<sst xmlns="http://schemas.openxmlformats.org/spreadsheetml/2006/main" count="124" uniqueCount="57">
  <si>
    <t>Publication on: 23/05/2026 11:25:09</t>
  </si>
  <si>
    <t>TOTAL (MWh)</t>
  </si>
  <si>
    <t>Total SELL Trades</t>
  </si>
  <si>
    <t>Greece Mainland</t>
  </si>
  <si>
    <t>Market Clearing Price</t>
  </si>
  <si>
    <t>Greece Mainland  (15min MCP)</t>
  </si>
  <si>
    <t>Greece Mainland (60min Index)</t>
  </si>
  <si>
    <t>PRODUCTION TECHNOLOGY / MTU</t>
  </si>
  <si>
    <t>LIGNITE</t>
  </si>
  <si>
    <t>CRETE CONVENTIONAL</t>
  </si>
  <si>
    <t>GAS</t>
  </si>
  <si>
    <t>HYDRO</t>
  </si>
  <si>
    <t>RENEWABLES</t>
  </si>
  <si>
    <t>CRETE RENEWABLES</t>
  </si>
  <si>
    <t>BESS</t>
  </si>
  <si>
    <t>PRODUCTION</t>
  </si>
  <si>
    <t>DEMAND / MTU</t>
  </si>
  <si>
    <t>HV LOAD</t>
  </si>
  <si>
    <t>MV LOAD</t>
  </si>
  <si>
    <t>LV LOAD</t>
  </si>
  <si>
    <t>PUMP</t>
  </si>
  <si>
    <t>SYSTEM LOSSES</t>
  </si>
  <si>
    <t>CRETE LOAD</t>
  </si>
  <si>
    <t>D/R LOAD</t>
  </si>
  <si>
    <t>DEMAND</t>
  </si>
  <si>
    <t>SELL TRADES Price Type /  MTU</t>
  </si>
  <si>
    <t>Priority Price-Taking</t>
  </si>
  <si>
    <t>Hybrid</t>
  </si>
  <si>
    <t>Block</t>
  </si>
  <si>
    <t>SELL</t>
  </si>
  <si>
    <t>BORDER IMPORTS</t>
  </si>
  <si>
    <t>AL-GR</t>
  </si>
  <si>
    <t>MK-GR</t>
  </si>
  <si>
    <t>BG-GR</t>
  </si>
  <si>
    <t>TR-GR</t>
  </si>
  <si>
    <t>IT-GR</t>
  </si>
  <si>
    <t xml:space="preserve"> IMPORTS</t>
  </si>
  <si>
    <t>BORDER IMPORTS (IMPLICIT)</t>
  </si>
  <si>
    <t>CR-GR</t>
  </si>
  <si>
    <t xml:space="preserve"> IMPORTS (IMPLICIT)</t>
  </si>
  <si>
    <t>Total BUY Trades</t>
  </si>
  <si>
    <t>BUY TRADES Price Type /  MTU</t>
  </si>
  <si>
    <t>BUY</t>
  </si>
  <si>
    <t>BORDER EXPORTS</t>
  </si>
  <si>
    <t>GR-AL</t>
  </si>
  <si>
    <t>GR-MK</t>
  </si>
  <si>
    <t>GR-BG</t>
  </si>
  <si>
    <t>GR-TR</t>
  </si>
  <si>
    <t>GR-IT</t>
  </si>
  <si>
    <t>EXPORTS</t>
  </si>
  <si>
    <t>BORDER EXPORTS (IMPLICIT)</t>
  </si>
  <si>
    <t>GR-CR</t>
  </si>
  <si>
    <t>EXPORTS (IMPLICIT)</t>
  </si>
  <si>
    <t>BIDDING ZONE NET POSITION</t>
  </si>
  <si>
    <t>IMPORTS (IMPLICIT)</t>
  </si>
  <si>
    <t>IDA '3' Market</t>
  </si>
  <si>
    <t>IDA '3' Market Coupling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</si>
</sst>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1"/>
      <color theme="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6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 shrinkToFit="1"/>
    </xf>
    <xf numFmtId="0" fontId="2" fillId="0" borderId="0" xfId="1" applyFont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right" vertical="center" indent="1" shrinkToFit="1"/>
    </xf>
    <xf numFmtId="165" fontId="6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7" fillId="3" borderId="3" xfId="1" applyNumberFormat="1" applyFont="1" applyFill="1" applyBorder="1" applyAlignment="1" applyProtection="1">
      <alignment horizontal="center" vertical="center"/>
      <protection hidden="1"/>
    </xf>
    <xf numFmtId="166" fontId="7" fillId="3" borderId="4" xfId="1" applyNumberFormat="1" applyFont="1" applyFill="1" applyBorder="1" applyAlignment="1" applyProtection="1">
      <alignment horizontal="center" vertical="center"/>
      <protection hidden="1"/>
    </xf>
    <xf numFmtId="166" fontId="7" fillId="3" borderId="5" xfId="1" applyNumberFormat="1" applyFont="1" applyFill="1" applyBorder="1" applyAlignment="1" applyProtection="1">
      <alignment horizontal="center" vertical="center"/>
      <protection hidden="1"/>
    </xf>
    <xf numFmtId="166" fontId="7" fillId="3" borderId="6" xfId="1" applyNumberFormat="1" applyFont="1" applyFill="1" applyBorder="1" applyAlignment="1" applyProtection="1">
      <alignment horizontal="center" vertical="center"/>
      <protection hidden="1"/>
    </xf>
    <xf numFmtId="166" fontId="7" fillId="3" borderId="7" xfId="1" applyNumberFormat="1" applyFont="1" applyFill="1" applyBorder="1" applyAlignment="1" applyProtection="1">
      <alignment horizontal="center" vertical="center"/>
      <protection hidden="1"/>
    </xf>
    <xf numFmtId="166" fontId="7" fillId="3" borderId="8" xfId="1" applyNumberFormat="1" applyFont="1" applyFill="1" applyBorder="1" applyAlignment="1" applyProtection="1">
      <alignment horizontal="center" vertical="center"/>
      <protection hidden="1"/>
    </xf>
    <xf numFmtId="166" fontId="7" fillId="3" borderId="9" xfId="1" applyNumberFormat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left" vertical="center" indent="1"/>
      <protection hidden="1"/>
    </xf>
    <xf numFmtId="167" fontId="8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9" fillId="0" borderId="12" xfId="1" applyFont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 applyProtection="1">
      <alignment horizontal="right" vertical="center" shrinkToFit="1"/>
      <protection locked="0" hidden="1"/>
    </xf>
    <xf numFmtId="0" fontId="9" fillId="0" borderId="14" xfId="1" applyFont="1" applyBorder="1" applyAlignment="1" applyProtection="1">
      <alignment horizontal="right" vertical="center" shrinkToFit="1"/>
      <protection locked="0" hidden="1"/>
    </xf>
    <xf numFmtId="0" fontId="9" fillId="0" borderId="15" xfId="1" applyFont="1" applyBorder="1" applyAlignment="1" applyProtection="1">
      <alignment horizontal="right" vertical="center" shrinkToFit="1"/>
      <protection locked="0" hidden="1"/>
    </xf>
    <xf numFmtId="0" fontId="9" fillId="0" borderId="16" xfId="1" applyFont="1" applyBorder="1" applyAlignment="1" applyProtection="1">
      <alignment horizontal="right" vertical="center" shrinkToFit="1"/>
      <protection locked="0" hidden="1"/>
    </xf>
    <xf numFmtId="167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17" xfId="1" applyFont="1" applyBorder="1" applyAlignment="1" applyProtection="1">
      <alignment horizontal="left" vertical="center" indent="1"/>
      <protection hidden="1"/>
    </xf>
    <xf numFmtId="0" fontId="9" fillId="0" borderId="18" xfId="1" applyFont="1" applyBorder="1" applyAlignment="1" applyProtection="1">
      <alignment horizontal="right" vertical="center" shrinkToFit="1"/>
      <protection locked="0" hidden="1"/>
    </xf>
    <xf numFmtId="0" fontId="9" fillId="0" borderId="19" xfId="1" applyFont="1" applyBorder="1" applyAlignment="1" applyProtection="1">
      <alignment horizontal="right" vertical="center" shrinkToFit="1"/>
      <protection locked="0" hidden="1"/>
    </xf>
    <xf numFmtId="0" fontId="9" fillId="0" borderId="20" xfId="1" applyFont="1" applyBorder="1" applyAlignment="1" applyProtection="1">
      <alignment horizontal="right" vertical="center" shrinkToFit="1"/>
      <protection locked="0" hidden="1"/>
    </xf>
    <xf numFmtId="0" fontId="9" fillId="0" borderId="21" xfId="1" applyFont="1" applyBorder="1" applyAlignment="1" applyProtection="1">
      <alignment horizontal="right" vertical="center" shrinkToFit="1"/>
      <protection locked="0" hidden="1"/>
    </xf>
    <xf numFmtId="0" fontId="9" fillId="0" borderId="22" xfId="1" applyFont="1" applyBorder="1" applyAlignment="1" applyProtection="1">
      <alignment horizontal="right" vertical="center" shrinkToFit="1"/>
      <protection hidden="1"/>
    </xf>
    <xf numFmtId="0" fontId="10" fillId="0" borderId="12" xfId="1" applyFont="1" applyBorder="1" applyAlignment="1" applyProtection="1">
      <alignment horizontal="left" vertical="center" indent="1" shrinkToFit="1"/>
      <protection hidden="1"/>
    </xf>
    <xf numFmtId="2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4" xfId="1" applyFont="1" applyBorder="1" applyAlignment="1" applyProtection="1">
      <alignment horizontal="right" vertical="center" shrinkToFit="1"/>
      <protection locked="0" hidden="1"/>
    </xf>
    <xf numFmtId="0" fontId="10" fillId="0" borderId="25" xfId="1" applyFont="1" applyBorder="1" applyAlignment="1" applyProtection="1">
      <alignment horizontal="right" vertical="center" shrinkToFit="1"/>
      <protection locked="0" hidden="1"/>
    </xf>
    <xf numFmtId="4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7" fillId="5" borderId="2" xfId="1" applyFont="1" applyFill="1" applyBorder="1" applyAlignment="1" applyProtection="1">
      <alignment horizontal="left" vertical="center"/>
      <protection hidden="1"/>
    </xf>
    <xf numFmtId="166" fontId="7" fillId="0" borderId="10" xfId="1" applyNumberFormat="1" applyFont="1" applyBorder="1" applyAlignment="1" applyProtection="1">
      <alignment horizontal="center" vertical="center"/>
      <protection hidden="1"/>
    </xf>
    <xf numFmtId="166" fontId="7" fillId="0" borderId="8" xfId="1" applyNumberFormat="1" applyFont="1" applyBorder="1" applyAlignment="1" applyProtection="1">
      <alignment horizontal="center" vertical="center"/>
      <protection hidden="1"/>
    </xf>
    <xf numFmtId="166" fontId="7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9" fillId="0" borderId="13" xfId="1" applyFont="1" applyBorder="1" applyAlignment="1" applyProtection="1">
      <alignment horizontal="right" vertical="center" shrinkToFit="1"/>
      <protection hidden="1"/>
    </xf>
    <xf numFmtId="0" fontId="9" fillId="0" borderId="14" xfId="1" applyFont="1" applyBorder="1" applyAlignment="1" applyProtection="1">
      <alignment horizontal="right" vertical="center" shrinkToFit="1"/>
      <protection hidden="1"/>
    </xf>
    <xf numFmtId="0" fontId="9" fillId="0" borderId="15" xfId="1" applyFont="1" applyBorder="1" applyAlignment="1" applyProtection="1">
      <alignment horizontal="right" vertical="center" shrinkToFit="1"/>
      <protection hidden="1"/>
    </xf>
    <xf numFmtId="0" fontId="9" fillId="0" borderId="16" xfId="1" applyFont="1" applyBorder="1" applyAlignment="1" applyProtection="1">
      <alignment horizontal="right" vertical="center" shrinkToFit="1"/>
      <protection hidden="1"/>
    </xf>
    <xf numFmtId="167" fontId="9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7" xfId="1" applyFont="1" applyBorder="1" applyAlignment="1" applyProtection="1">
      <alignment horizontal="left" vertical="center" indent="1" shrinkToFit="1"/>
      <protection hidden="1"/>
    </xf>
    <xf numFmtId="0" fontId="9" fillId="0" borderId="28" xfId="1" applyFont="1" applyBorder="1" applyAlignment="1" applyProtection="1">
      <alignment horizontal="right" vertical="center" shrinkToFit="1"/>
      <protection hidden="1"/>
    </xf>
    <xf numFmtId="0" fontId="9" fillId="0" borderId="29" xfId="1" applyFont="1" applyBorder="1" applyAlignment="1" applyProtection="1">
      <alignment horizontal="right" vertical="center" shrinkToFit="1"/>
      <protection hidden="1"/>
    </xf>
    <xf numFmtId="0" fontId="9" fillId="0" borderId="30" xfId="1" applyFont="1" applyBorder="1" applyAlignment="1" applyProtection="1">
      <alignment horizontal="right" vertical="center" shrinkToFit="1"/>
      <protection hidden="1"/>
    </xf>
    <xf numFmtId="0" fontId="9" fillId="0" borderId="31" xfId="1" applyFont="1" applyBorder="1" applyAlignment="1" applyProtection="1">
      <alignment horizontal="right" vertical="center" shrinkToFit="1"/>
      <protection hidden="1"/>
    </xf>
    <xf numFmtId="167" fontId="9" fillId="0" borderId="27" xfId="1" applyNumberFormat="1" applyFont="1" applyBorder="1" applyAlignment="1" applyProtection="1">
      <alignment horizontal="right" vertical="center" shrinkToFit="1"/>
      <protection hidden="1"/>
    </xf>
    <xf numFmtId="0" fontId="11" fillId="0" borderId="32" xfId="1" applyFont="1" applyBorder="1" applyAlignment="1" applyProtection="1">
      <alignment horizontal="left" vertical="center" indent="1" shrinkToFit="1"/>
      <protection hidden="1"/>
    </xf>
    <xf numFmtId="0" fontId="9" fillId="0" borderId="33" xfId="1" applyFont="1" applyBorder="1" applyAlignment="1" applyProtection="1">
      <alignment horizontal="right" vertical="center" shrinkToFit="1"/>
      <protection hidden="1"/>
    </xf>
    <xf numFmtId="0" fontId="9" fillId="0" borderId="34" xfId="1" applyFont="1" applyBorder="1" applyAlignment="1" applyProtection="1">
      <alignment horizontal="right" vertical="center" shrinkToFit="1"/>
      <protection hidden="1"/>
    </xf>
    <xf numFmtId="0" fontId="9" fillId="0" borderId="35" xfId="1" applyFont="1" applyBorder="1" applyAlignment="1" applyProtection="1">
      <alignment horizontal="right" vertical="center" shrinkToFit="1"/>
      <protection hidden="1"/>
    </xf>
    <xf numFmtId="0" fontId="9" fillId="0" borderId="36" xfId="1" applyFont="1" applyBorder="1" applyAlignment="1" applyProtection="1">
      <alignment horizontal="right" vertical="center" shrinkToFit="1"/>
      <protection hidden="1"/>
    </xf>
    <xf numFmtId="167" fontId="9" fillId="0" borderId="3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9" fillId="0" borderId="37" xfId="1" applyFont="1" applyBorder="1" applyAlignment="1" applyProtection="1">
      <alignment horizontal="right" vertical="center" shrinkToFit="1"/>
      <protection hidden="1"/>
    </xf>
    <xf numFmtId="0" fontId="9" fillId="0" borderId="38" xfId="1" applyFont="1" applyBorder="1" applyAlignment="1" applyProtection="1">
      <alignment horizontal="right" vertical="center" shrinkToFit="1"/>
      <protection hidden="1"/>
    </xf>
    <xf numFmtId="0" fontId="9" fillId="0" borderId="24" xfId="1" applyFont="1" applyBorder="1" applyAlignment="1" applyProtection="1">
      <alignment horizontal="right" vertical="center" shrinkToFit="1"/>
      <protection hidden="1"/>
    </xf>
    <xf numFmtId="0" fontId="9" fillId="0" borderId="25" xfId="1" applyFont="1" applyBorder="1" applyAlignment="1" applyProtection="1">
      <alignment horizontal="right" vertical="center" shrinkToFit="1"/>
      <protection hidden="1"/>
    </xf>
    <xf numFmtId="167" fontId="9" fillId="0" borderId="23" xfId="1" applyNumberFormat="1" applyFont="1" applyBorder="1" applyAlignment="1" applyProtection="1">
      <alignment horizontal="right" vertical="center" shrinkToFit="1"/>
      <protection hidden="1"/>
    </xf>
    <xf numFmtId="0" fontId="7" fillId="4" borderId="26" xfId="1" applyFont="1" applyFill="1" applyBorder="1" applyAlignment="1" applyProtection="1">
      <alignment horizontal="left" vertical="center" indent="1" shrinkToFit="1"/>
      <protection hidden="1"/>
    </xf>
    <xf numFmtId="168" fontId="8" fillId="4" borderId="18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19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9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7" fillId="3" borderId="2" xfId="1" applyFont="1" applyFill="1" applyBorder="1" applyAlignment="1" applyProtection="1">
      <alignment horizontal="left" vertical="center"/>
      <protection hidden="1"/>
    </xf>
    <xf numFmtId="0" fontId="9" fillId="6" borderId="12" xfId="1" applyFont="1" applyFill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>
      <alignment horizontal="right" vertical="center"/>
    </xf>
    <xf numFmtId="0" fontId="9" fillId="0" borderId="14" xfId="1" applyFont="1" applyBorder="1" applyAlignment="1">
      <alignment horizontal="right" vertical="center"/>
    </xf>
    <xf numFmtId="0" fontId="9" fillId="0" borderId="15" xfId="1" applyFont="1" applyBorder="1" applyAlignment="1">
      <alignment horizontal="right" vertical="center"/>
    </xf>
    <xf numFmtId="0" fontId="9" fillId="0" borderId="16" xfId="1" applyFont="1" applyBorder="1" applyAlignment="1">
      <alignment horizontal="right" vertical="center"/>
    </xf>
    <xf numFmtId="167" fontId="9" fillId="6" borderId="12" xfId="1" applyNumberFormat="1" applyFont="1" applyFill="1" applyBorder="1" applyAlignment="1">
      <alignment horizontal="right" vertical="center"/>
    </xf>
    <xf numFmtId="0" fontId="9" fillId="7" borderId="27" xfId="1" applyFont="1" applyFill="1" applyBorder="1" applyAlignment="1" applyProtection="1">
      <alignment horizontal="left" vertical="center" indent="1"/>
      <protection hidden="1"/>
    </xf>
    <xf numFmtId="0" fontId="9" fillId="0" borderId="33" xfId="1" applyFont="1" applyBorder="1" applyAlignment="1">
      <alignment horizontal="right" vertical="center"/>
    </xf>
    <xf numFmtId="0" fontId="9" fillId="0" borderId="34" xfId="1" applyFont="1" applyBorder="1" applyAlignment="1">
      <alignment horizontal="right" vertical="center"/>
    </xf>
    <xf numFmtId="0" fontId="9" fillId="0" borderId="35" xfId="1" applyFont="1" applyBorder="1" applyAlignment="1">
      <alignment horizontal="right" vertical="center"/>
    </xf>
    <xf numFmtId="0" fontId="9" fillId="0" borderId="36" xfId="1" applyFont="1" applyBorder="1" applyAlignment="1">
      <alignment horizontal="right" vertical="center"/>
    </xf>
    <xf numFmtId="167" fontId="9" fillId="6" borderId="32" xfId="1" applyNumberFormat="1" applyFont="1" applyFill="1" applyBorder="1" applyAlignment="1">
      <alignment horizontal="right" vertical="center"/>
    </xf>
    <xf numFmtId="0" fontId="9" fillId="0" borderId="37" xfId="1" applyFont="1" applyBorder="1" applyAlignment="1">
      <alignment horizontal="right" vertical="center"/>
    </xf>
    <xf numFmtId="0" fontId="9" fillId="0" borderId="38" xfId="1" applyFont="1" applyBorder="1" applyAlignment="1">
      <alignment horizontal="right" vertical="center"/>
    </xf>
    <xf numFmtId="0" fontId="9" fillId="0" borderId="24" xfId="1" applyFont="1" applyBorder="1" applyAlignment="1">
      <alignment horizontal="right" vertical="center"/>
    </xf>
    <xf numFmtId="0" fontId="9" fillId="7" borderId="17" xfId="1" applyFont="1" applyFill="1" applyBorder="1" applyAlignment="1" applyProtection="1">
      <alignment horizontal="left" vertical="center" indent="1"/>
      <protection hidden="1"/>
    </xf>
    <xf numFmtId="0" fontId="9" fillId="0" borderId="25" xfId="1" applyFont="1" applyBorder="1" applyAlignment="1">
      <alignment horizontal="right" vertical="center"/>
    </xf>
    <xf numFmtId="167" fontId="9" fillId="6" borderId="23" xfId="1" applyNumberFormat="1" applyFont="1" applyFill="1" applyBorder="1" applyAlignment="1">
      <alignment horizontal="right" vertical="center"/>
    </xf>
    <xf numFmtId="0" fontId="9" fillId="0" borderId="32" xfId="1" applyFont="1" applyBorder="1" applyAlignment="1" applyProtection="1">
      <alignment horizontal="left" vertical="center" indent="1"/>
      <protection hidden="1"/>
    </xf>
    <xf numFmtId="0" fontId="7" fillId="4" borderId="22" xfId="1" applyFont="1" applyFill="1" applyBorder="1" applyAlignment="1" applyProtection="1">
      <alignment horizontal="left" vertical="center" indent="1" shrinkToFit="1"/>
      <protection hidden="1"/>
    </xf>
    <xf numFmtId="168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2" xfId="1" applyNumberFormat="1" applyFont="1" applyFill="1" applyBorder="1" applyAlignment="1" applyProtection="1">
      <alignment horizontal="right" vertical="center" shrinkToFit="1"/>
      <protection hidden="1"/>
    </xf>
    <xf numFmtId="166" fontId="7" fillId="0" borderId="44" xfId="1" applyNumberFormat="1" applyFont="1" applyBorder="1" applyAlignment="1" applyProtection="1">
      <alignment horizontal="center" vertical="center"/>
      <protection hidden="1"/>
    </xf>
    <xf numFmtId="166" fontId="7" fillId="0" borderId="45" xfId="1" applyNumberFormat="1" applyFont="1" applyBorder="1" applyAlignment="1" applyProtection="1">
      <alignment horizontal="center" vertical="center"/>
      <protection hidden="1"/>
    </xf>
    <xf numFmtId="166" fontId="7" fillId="0" borderId="46" xfId="1" applyNumberFormat="1" applyFont="1" applyBorder="1" applyAlignment="1" applyProtection="1">
      <alignment horizontal="center" vertical="center"/>
      <protection hidden="1"/>
    </xf>
    <xf numFmtId="0" fontId="9" fillId="6" borderId="13" xfId="1" applyFont="1" applyFill="1" applyBorder="1" applyAlignment="1">
      <alignment horizontal="right" vertical="center"/>
    </xf>
    <xf numFmtId="0" fontId="9" fillId="6" borderId="47" xfId="1" applyFont="1" applyFill="1" applyBorder="1" applyAlignment="1">
      <alignment horizontal="right" vertical="center"/>
    </xf>
    <xf numFmtId="0" fontId="9" fillId="6" borderId="14" xfId="1" applyFont="1" applyFill="1" applyBorder="1" applyAlignment="1">
      <alignment horizontal="right" vertical="center"/>
    </xf>
    <xf numFmtId="0" fontId="9" fillId="6" borderId="16" xfId="1" applyFont="1" applyFill="1" applyBorder="1" applyAlignment="1">
      <alignment horizontal="right" vertical="center"/>
    </xf>
    <xf numFmtId="0" fontId="9" fillId="6" borderId="32" xfId="1" applyFont="1" applyFill="1" applyBorder="1" applyAlignment="1" applyProtection="1">
      <alignment horizontal="left" vertical="center" indent="1"/>
      <protection hidden="1"/>
    </xf>
    <xf numFmtId="0" fontId="9" fillId="6" borderId="33" xfId="1" applyFont="1" applyFill="1" applyBorder="1" applyAlignment="1">
      <alignment horizontal="right" vertical="center"/>
    </xf>
    <xf numFmtId="0" fontId="9" fillId="6" borderId="34" xfId="1" applyFont="1" applyFill="1" applyBorder="1" applyAlignment="1">
      <alignment horizontal="right" vertical="center"/>
    </xf>
    <xf numFmtId="0" fontId="9" fillId="6" borderId="36" xfId="1" applyFont="1" applyFill="1" applyBorder="1" applyAlignment="1">
      <alignment horizontal="right" vertical="center"/>
    </xf>
    <xf numFmtId="0" fontId="9" fillId="6" borderId="35" xfId="1" applyFont="1" applyFill="1" applyBorder="1" applyAlignment="1">
      <alignment horizontal="right" vertical="center"/>
    </xf>
    <xf numFmtId="0" fontId="7" fillId="0" borderId="0" xfId="1" applyFont="1" applyAlignment="1" applyProtection="1">
      <alignment horizontal="left" vertical="center" indent="1" shrinkToFit="1"/>
      <protection hidden="1"/>
    </xf>
    <xf numFmtId="168" fontId="8" fillId="0" borderId="0" xfId="1" applyNumberFormat="1" applyFont="1" applyAlignment="1" applyProtection="1">
      <alignment horizontal="right" vertical="center" shrinkToFit="1"/>
      <protection hidden="1"/>
    </xf>
    <xf numFmtId="167" fontId="8" fillId="0" borderId="0" xfId="1" applyNumberFormat="1" applyFont="1" applyAlignment="1" applyProtection="1">
      <alignment horizontal="right" vertical="center" shrinkToFit="1"/>
      <protection hidden="1"/>
    </xf>
    <xf numFmtId="167" fontId="8" fillId="4" borderId="2" xfId="1" applyNumberFormat="1" applyFont="1" applyFill="1" applyBorder="1" applyAlignment="1" applyProtection="1">
      <alignment horizontal="right" vertical="center" shrinkToFit="1"/>
      <protection hidden="1"/>
    </xf>
    <xf numFmtId="0" fontId="3" fillId="0" borderId="1" xfId="1" applyFont="1" applyBorder="1" applyAlignment="1">
      <alignment vertical="center" shrinkToFit="1"/>
    </xf>
    <xf numFmtId="0" fontId="7" fillId="5" borderId="2" xfId="1" applyFont="1" applyFill="1" applyBorder="1" applyAlignment="1" applyProtection="1">
      <alignment horizontal="center" vertical="center"/>
      <protection hidden="1"/>
    </xf>
    <xf numFmtId="0" fontId="5" fillId="0" borderId="1" xfId="1" applyFont="1" applyBorder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right" vertical="center" indent="1"/>
    </xf>
    <xf numFmtId="167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22" xfId="1" applyFont="1" applyBorder="1" applyAlignment="1" applyProtection="1">
      <alignment horizontal="left" vertical="center" indent="1"/>
      <protection hidden="1"/>
    </xf>
    <xf numFmtId="0" fontId="8" fillId="0" borderId="10" xfId="1" applyFont="1" applyBorder="1" applyAlignment="1" applyProtection="1">
      <alignment horizontal="center" vertical="center" shrinkToFit="1"/>
      <protection locked="0" hidden="1"/>
    </xf>
    <xf numFmtId="0" fontId="8" fillId="0" borderId="8" xfId="1" applyFont="1" applyBorder="1" applyAlignment="1" applyProtection="1">
      <alignment horizontal="center" vertical="center" shrinkToFit="1"/>
      <protection locked="0" hidden="1"/>
    </xf>
    <xf numFmtId="0" fontId="8" fillId="0" borderId="11" xfId="1" applyFont="1" applyBorder="1" applyAlignment="1" applyProtection="1">
      <alignment horizontal="center" vertical="center" shrinkToFit="1"/>
      <protection locked="0" hidden="1"/>
    </xf>
    <xf numFmtId="4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4" fontId="8" fillId="3" borderId="26" xfId="1" applyNumberFormat="1" applyFont="1" applyFill="1" applyBorder="1" applyAlignment="1" applyProtection="1">
      <alignment horizontal="right" vertical="center" shrinkToFit="1"/>
      <protection hidden="1"/>
    </xf>
    <xf numFmtId="0" fontId="9" fillId="6" borderId="13" xfId="1" applyFont="1" applyFill="1" applyBorder="1" applyAlignment="1">
      <alignment vertical="center"/>
    </xf>
    <xf numFmtId="0" fontId="9" fillId="6" borderId="14" xfId="1" applyFont="1" applyFill="1" applyBorder="1" applyAlignment="1">
      <alignment vertical="center"/>
    </xf>
    <xf numFmtId="0" fontId="9" fillId="6" borderId="15" xfId="1" applyFont="1" applyFill="1" applyBorder="1" applyAlignment="1">
      <alignment vertical="center"/>
    </xf>
    <xf numFmtId="0" fontId="9" fillId="6" borderId="16" xfId="1" applyFont="1" applyFill="1" applyBorder="1" applyAlignment="1">
      <alignment vertical="center"/>
    </xf>
    <xf numFmtId="167" fontId="9" fillId="6" borderId="12" xfId="1" applyNumberFormat="1" applyFont="1" applyFill="1" applyBorder="1" applyAlignment="1">
      <alignment vertical="center"/>
    </xf>
    <xf numFmtId="0" fontId="9" fillId="6" borderId="33" xfId="1" applyFont="1" applyFill="1" applyBorder="1" applyAlignment="1">
      <alignment vertical="center"/>
    </xf>
    <xf numFmtId="0" fontId="9" fillId="6" borderId="34" xfId="1" applyFont="1" applyFill="1" applyBorder="1" applyAlignment="1">
      <alignment vertical="center"/>
    </xf>
    <xf numFmtId="0" fontId="9" fillId="6" borderId="35" xfId="1" applyFont="1" applyFill="1" applyBorder="1" applyAlignment="1">
      <alignment vertical="center"/>
    </xf>
    <xf numFmtId="0" fontId="9" fillId="6" borderId="36" xfId="1" applyFont="1" applyFill="1" applyBorder="1" applyAlignment="1">
      <alignment vertical="center"/>
    </xf>
    <xf numFmtId="167" fontId="9" fillId="6" borderId="32" xfId="1" applyNumberFormat="1" applyFont="1" applyFill="1" applyBorder="1" applyAlignment="1">
      <alignment vertical="center"/>
    </xf>
    <xf numFmtId="0" fontId="9" fillId="6" borderId="26" xfId="1" applyFont="1" applyFill="1" applyBorder="1" applyAlignment="1" applyProtection="1">
      <alignment horizontal="left" vertical="center" indent="1"/>
      <protection hidden="1"/>
    </xf>
    <xf numFmtId="0" fontId="9" fillId="6" borderId="18" xfId="1" applyFont="1" applyFill="1" applyBorder="1" applyAlignment="1">
      <alignment vertical="center"/>
    </xf>
    <xf numFmtId="0" fontId="9" fillId="6" borderId="19" xfId="1" applyFont="1" applyFill="1" applyBorder="1" applyAlignment="1">
      <alignment vertical="center"/>
    </xf>
    <xf numFmtId="0" fontId="9" fillId="6" borderId="20" xfId="1" applyFont="1" applyFill="1" applyBorder="1" applyAlignment="1">
      <alignment vertical="center"/>
    </xf>
    <xf numFmtId="0" fontId="9" fillId="6" borderId="21" xfId="1" applyFont="1" applyFill="1" applyBorder="1" applyAlignment="1">
      <alignment vertical="center"/>
    </xf>
    <xf numFmtId="167" fontId="9" fillId="6" borderId="26" xfId="1" applyNumberFormat="1" applyFont="1" applyFill="1" applyBorder="1" applyAlignment="1">
      <alignment vertical="center"/>
    </xf>
    <xf numFmtId="167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8" fontId="5" fillId="0" borderId="0" xfId="1" applyNumberFormat="1" applyFont="1"/>
    <xf numFmtId="167" fontId="5" fillId="0" borderId="0" xfId="1" applyNumberFormat="1" applyFont="1"/>
    <xf numFmtId="4" fontId="5" fillId="0" borderId="0" xfId="1" applyNumberFormat="1" applyFont="1"/>
  </cellXfs>
  <cellStyles count="2">
    <cellStyle name="Normal" xfId="0" builtinId="0"/>
    <cellStyle name="Normal 19" xfId="1"/>
  </cellStyles>
  <dxfs count="2"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chartsheet" Target="chartsheets/sheet2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6756838042694703E-2"/>
          <c:y val="0.12548307562174557"/>
          <c:w val="0.85360778144461202"/>
          <c:h val="0.80330637329301768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EEB8-49EE-BAE3-23348698B982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(SELL)'!$B$21:$CW$21</c:f>
              <c:numCache>
                <c:formatCode>General</c:formatCode>
                <c:ptCount val="96"/>
                <c:pt idx="81">
                  <c:v>2.2000000000000002</c:v>
                </c:pt>
                <c:pt idx="83">
                  <c:v>2.2000000000000002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EB8-49EE-BAE3-23348698B982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(SELL)'!$B$22:$CW$22</c:f>
              <c:numCache>
                <c:formatCode>General</c:formatCode>
                <c:ptCount val="96"/>
                <c:pt idx="66">
                  <c:v>4.8</c:v>
                </c:pt>
                <c:pt idx="68">
                  <c:v>1.4</c:v>
                </c:pt>
                <c:pt idx="69">
                  <c:v>1.3</c:v>
                </c:pt>
                <c:pt idx="70">
                  <c:v>1.4</c:v>
                </c:pt>
                <c:pt idx="71">
                  <c:v>1.4</c:v>
                </c:pt>
                <c:pt idx="72">
                  <c:v>2.9</c:v>
                </c:pt>
                <c:pt idx="73">
                  <c:v>2.9</c:v>
                </c:pt>
                <c:pt idx="74">
                  <c:v>7.8</c:v>
                </c:pt>
                <c:pt idx="75">
                  <c:v>11.4</c:v>
                </c:pt>
                <c:pt idx="76">
                  <c:v>3.1</c:v>
                </c:pt>
                <c:pt idx="77">
                  <c:v>14</c:v>
                </c:pt>
                <c:pt idx="78">
                  <c:v>22.9</c:v>
                </c:pt>
                <c:pt idx="79">
                  <c:v>38.1</c:v>
                </c:pt>
                <c:pt idx="80">
                  <c:v>2.8</c:v>
                </c:pt>
                <c:pt idx="81">
                  <c:v>2.8</c:v>
                </c:pt>
                <c:pt idx="82">
                  <c:v>2.7</c:v>
                </c:pt>
                <c:pt idx="83">
                  <c:v>2.7</c:v>
                </c:pt>
                <c:pt idx="84">
                  <c:v>2.7</c:v>
                </c:pt>
                <c:pt idx="85">
                  <c:v>2.7</c:v>
                </c:pt>
                <c:pt idx="86">
                  <c:v>2.6</c:v>
                </c:pt>
                <c:pt idx="87">
                  <c:v>2.6</c:v>
                </c:pt>
                <c:pt idx="88">
                  <c:v>2.6</c:v>
                </c:pt>
                <c:pt idx="89">
                  <c:v>2.6</c:v>
                </c:pt>
                <c:pt idx="90">
                  <c:v>2.6</c:v>
                </c:pt>
                <c:pt idx="91">
                  <c:v>2.6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EB8-49EE-BAE3-23348698B982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(SELL)'!$B$23:$CW$23</c:f>
              <c:numCache>
                <c:formatCode>General</c:formatCode>
                <c:ptCount val="96"/>
                <c:pt idx="49">
                  <c:v>16.422000000000001</c:v>
                </c:pt>
                <c:pt idx="52">
                  <c:v>25.271999999999998</c:v>
                </c:pt>
                <c:pt idx="53">
                  <c:v>18.126999999999999</c:v>
                </c:pt>
                <c:pt idx="54">
                  <c:v>3.2719999999999998</c:v>
                </c:pt>
                <c:pt idx="63">
                  <c:v>1.0680000000000001</c:v>
                </c:pt>
                <c:pt idx="64">
                  <c:v>0.54</c:v>
                </c:pt>
                <c:pt idx="66">
                  <c:v>16.933</c:v>
                </c:pt>
                <c:pt idx="67">
                  <c:v>6.1609999999999996</c:v>
                </c:pt>
                <c:pt idx="68">
                  <c:v>1.9</c:v>
                </c:pt>
                <c:pt idx="69">
                  <c:v>29.433</c:v>
                </c:pt>
                <c:pt idx="70">
                  <c:v>6.0510000000000002</c:v>
                </c:pt>
                <c:pt idx="71">
                  <c:v>2</c:v>
                </c:pt>
                <c:pt idx="72">
                  <c:v>5.31</c:v>
                </c:pt>
                <c:pt idx="73">
                  <c:v>4.2</c:v>
                </c:pt>
                <c:pt idx="74">
                  <c:v>4.0999999999999996</c:v>
                </c:pt>
                <c:pt idx="75">
                  <c:v>4.2</c:v>
                </c:pt>
                <c:pt idx="76">
                  <c:v>4.3</c:v>
                </c:pt>
                <c:pt idx="77">
                  <c:v>4.3</c:v>
                </c:pt>
                <c:pt idx="78">
                  <c:v>4.4000000000000004</c:v>
                </c:pt>
                <c:pt idx="79">
                  <c:v>4.4000000000000004</c:v>
                </c:pt>
                <c:pt idx="80">
                  <c:v>4.5940000000000003</c:v>
                </c:pt>
                <c:pt idx="81">
                  <c:v>32.055</c:v>
                </c:pt>
                <c:pt idx="82">
                  <c:v>18.991</c:v>
                </c:pt>
                <c:pt idx="83">
                  <c:v>5.48</c:v>
                </c:pt>
                <c:pt idx="84">
                  <c:v>24.901</c:v>
                </c:pt>
                <c:pt idx="85">
                  <c:v>16.931999999999999</c:v>
                </c:pt>
                <c:pt idx="86">
                  <c:v>3.8</c:v>
                </c:pt>
                <c:pt idx="87">
                  <c:v>3.8</c:v>
                </c:pt>
                <c:pt idx="88">
                  <c:v>51.241999999999997</c:v>
                </c:pt>
                <c:pt idx="89">
                  <c:v>35.887999999999998</c:v>
                </c:pt>
                <c:pt idx="90">
                  <c:v>5.1360000000000001</c:v>
                </c:pt>
                <c:pt idx="91">
                  <c:v>3.7949999999999999</c:v>
                </c:pt>
                <c:pt idx="92">
                  <c:v>3.8490000000000002</c:v>
                </c:pt>
                <c:pt idx="93">
                  <c:v>14.651999999999999</c:v>
                </c:pt>
                <c:pt idx="94">
                  <c:v>2.931</c:v>
                </c:pt>
                <c:pt idx="95">
                  <c:v>3.544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EB8-49EE-BAE3-23348698B982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EEB8-49EE-BAE3-23348698B982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EEB8-49EE-BAE3-23348698B982}"/>
            </c:ext>
          </c:extLst>
        </c:ser>
        <c:ser>
          <c:idx val="11"/>
          <c:order val="6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6-EEB8-49EE-BAE3-23348698B982}"/>
            </c:ext>
          </c:extLst>
        </c:ser>
        <c:ser>
          <c:idx val="0"/>
          <c:order val="7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7-EEB8-49EE-BAE3-23348698B982}"/>
            </c:ext>
          </c:extLst>
        </c:ser>
        <c:ser>
          <c:idx val="8"/>
          <c:order val="8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EEB8-49EE-BAE3-23348698B982}"/>
            </c:ext>
          </c:extLst>
        </c:ser>
        <c:ser>
          <c:idx val="1"/>
          <c:order val="9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(SELL)'!$B$13:$CW$13</c:f>
              <c:numCache>
                <c:formatCode>General</c:formatCode>
                <c:ptCount val="96"/>
                <c:pt idx="72">
                  <c:v>35.733000000000004</c:v>
                </c:pt>
                <c:pt idx="73">
                  <c:v>97.75</c:v>
                </c:pt>
                <c:pt idx="74">
                  <c:v>35.79</c:v>
                </c:pt>
                <c:pt idx="75">
                  <c:v>28.355</c:v>
                </c:pt>
                <c:pt idx="76">
                  <c:v>53.613</c:v>
                </c:pt>
                <c:pt idx="77">
                  <c:v>48.610999999999997</c:v>
                </c:pt>
                <c:pt idx="78">
                  <c:v>53.365000000000002</c:v>
                </c:pt>
                <c:pt idx="82">
                  <c:v>24.184999999999999</c:v>
                </c:pt>
                <c:pt idx="83">
                  <c:v>62.052</c:v>
                </c:pt>
                <c:pt idx="84">
                  <c:v>25.4</c:v>
                </c:pt>
                <c:pt idx="85">
                  <c:v>31.945999999999998</c:v>
                </c:pt>
                <c:pt idx="86">
                  <c:v>70.837000000000003</c:v>
                </c:pt>
                <c:pt idx="87">
                  <c:v>36.1</c:v>
                </c:pt>
                <c:pt idx="89">
                  <c:v>31</c:v>
                </c:pt>
                <c:pt idx="90">
                  <c:v>32</c:v>
                </c:pt>
                <c:pt idx="91">
                  <c:v>125.18600000000001</c:v>
                </c:pt>
                <c:pt idx="92">
                  <c:v>88.692999999999998</c:v>
                </c:pt>
                <c:pt idx="93">
                  <c:v>60.861000000000004</c:v>
                </c:pt>
                <c:pt idx="94">
                  <c:v>51.423999999999999</c:v>
                </c:pt>
                <c:pt idx="95">
                  <c:v>57.716000000000001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EEB8-49EE-BAE3-23348698B982}"/>
            </c:ext>
          </c:extLst>
        </c:ser>
        <c:ser>
          <c:idx val="4"/>
          <c:order val="10"/>
          <c:tx>
            <c:v>Imports</c:v>
          </c:tx>
          <c:spPr>
            <a:solidFill>
              <a:srgbClr val="FFFF00"/>
            </a:solidFill>
            <a:ln>
              <a:solidFill>
                <a:srgbClr val="FFFF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(SELL)'!$B$42:$CW$42</c:f>
              <c:numCache>
                <c:formatCode>0.000</c:formatCode>
                <c:ptCount val="9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56.3</c:v>
                </c:pt>
                <c:pt idx="68">
                  <c:v>28.1</c:v>
                </c:pt>
                <c:pt idx="69">
                  <c:v>0</c:v>
                </c:pt>
                <c:pt idx="70">
                  <c:v>0</c:v>
                </c:pt>
                <c:pt idx="71">
                  <c:v>27.3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0.3</c:v>
                </c:pt>
                <c:pt idx="78">
                  <c:v>0</c:v>
                </c:pt>
                <c:pt idx="79">
                  <c:v>37.9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EEB8-49EE-BAE3-23348698B982}"/>
            </c:ext>
          </c:extLst>
        </c:ser>
        <c:ser>
          <c:idx val="15"/>
          <c:order val="11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B-EEB8-49EE-BAE3-23348698B982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(SELL)'!$B$15:$CW$15</c:f>
              <c:numCache>
                <c:formatCode>General</c:formatCode>
                <c:ptCount val="96"/>
                <c:pt idx="48">
                  <c:v>82.8</c:v>
                </c:pt>
                <c:pt idx="49">
                  <c:v>83.396000000000001</c:v>
                </c:pt>
                <c:pt idx="50">
                  <c:v>88.058999999999997</c:v>
                </c:pt>
                <c:pt idx="51">
                  <c:v>56.890999999999998</c:v>
                </c:pt>
                <c:pt idx="52">
                  <c:v>35.206000000000003</c:v>
                </c:pt>
                <c:pt idx="53">
                  <c:v>61.433</c:v>
                </c:pt>
                <c:pt idx="54">
                  <c:v>55.085999999999999</c:v>
                </c:pt>
                <c:pt idx="55">
                  <c:v>63.713000000000001</c:v>
                </c:pt>
                <c:pt idx="56">
                  <c:v>91.04</c:v>
                </c:pt>
                <c:pt idx="57">
                  <c:v>97.930999999999997</c:v>
                </c:pt>
                <c:pt idx="58">
                  <c:v>81.736999999999995</c:v>
                </c:pt>
                <c:pt idx="59">
                  <c:v>77.783000000000001</c:v>
                </c:pt>
                <c:pt idx="60">
                  <c:v>121.646</c:v>
                </c:pt>
                <c:pt idx="61">
                  <c:v>112.03</c:v>
                </c:pt>
                <c:pt idx="62">
                  <c:v>90.29</c:v>
                </c:pt>
                <c:pt idx="63">
                  <c:v>103.82</c:v>
                </c:pt>
                <c:pt idx="64">
                  <c:v>62.28</c:v>
                </c:pt>
                <c:pt idx="65">
                  <c:v>51.448999999999998</c:v>
                </c:pt>
                <c:pt idx="66">
                  <c:v>30.315000000000001</c:v>
                </c:pt>
                <c:pt idx="67">
                  <c:v>0.377</c:v>
                </c:pt>
                <c:pt idx="68">
                  <c:v>0.91500000000000004</c:v>
                </c:pt>
                <c:pt idx="69">
                  <c:v>71.876000000000005</c:v>
                </c:pt>
                <c:pt idx="70">
                  <c:v>80.100999999999999</c:v>
                </c:pt>
                <c:pt idx="71">
                  <c:v>23.93</c:v>
                </c:pt>
                <c:pt idx="72">
                  <c:v>14.228</c:v>
                </c:pt>
                <c:pt idx="73">
                  <c:v>12.159000000000001</c:v>
                </c:pt>
                <c:pt idx="74">
                  <c:v>12.701000000000001</c:v>
                </c:pt>
                <c:pt idx="75">
                  <c:v>0.76700000000000002</c:v>
                </c:pt>
                <c:pt idx="76">
                  <c:v>0.71699999999999997</c:v>
                </c:pt>
                <c:pt idx="77">
                  <c:v>0.52700000000000002</c:v>
                </c:pt>
                <c:pt idx="78">
                  <c:v>12.429</c:v>
                </c:pt>
                <c:pt idx="79">
                  <c:v>11.856</c:v>
                </c:pt>
                <c:pt idx="80">
                  <c:v>12.276</c:v>
                </c:pt>
                <c:pt idx="81">
                  <c:v>5.4269999999999996</c:v>
                </c:pt>
                <c:pt idx="82">
                  <c:v>5.1760000000000002</c:v>
                </c:pt>
                <c:pt idx="83">
                  <c:v>3.1139999999999999</c:v>
                </c:pt>
                <c:pt idx="84">
                  <c:v>7.1710000000000003</c:v>
                </c:pt>
                <c:pt idx="85">
                  <c:v>18.475999999999999</c:v>
                </c:pt>
                <c:pt idx="86">
                  <c:v>10.19</c:v>
                </c:pt>
                <c:pt idx="87">
                  <c:v>8.7100000000000009</c:v>
                </c:pt>
                <c:pt idx="88">
                  <c:v>4.3529999999999998</c:v>
                </c:pt>
                <c:pt idx="89">
                  <c:v>4.9349999999999996</c:v>
                </c:pt>
                <c:pt idx="90">
                  <c:v>5.7619999999999996</c:v>
                </c:pt>
                <c:pt idx="91">
                  <c:v>1.587</c:v>
                </c:pt>
                <c:pt idx="92">
                  <c:v>1.92</c:v>
                </c:pt>
                <c:pt idx="93">
                  <c:v>14.276</c:v>
                </c:pt>
                <c:pt idx="94">
                  <c:v>24.344000000000001</c:v>
                </c:pt>
                <c:pt idx="95">
                  <c:v>19.273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EEB8-49EE-BAE3-23348698B982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D-EEB8-49EE-BAE3-23348698B982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(SELL)'!$B$14:$CW$14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E-EEB8-49EE-BAE3-23348698B9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(SELL)'!$B$8:$CW$8</c:f>
              <c:numCache>
                <c:formatCode>0.00</c:formatCode>
                <c:ptCount val="96"/>
                <c:pt idx="48">
                  <c:v>0.99</c:v>
                </c:pt>
                <c:pt idx="49">
                  <c:v>0.99</c:v>
                </c:pt>
                <c:pt idx="50">
                  <c:v>0.99</c:v>
                </c:pt>
                <c:pt idx="51">
                  <c:v>0.99</c:v>
                </c:pt>
                <c:pt idx="52">
                  <c:v>0.99</c:v>
                </c:pt>
                <c:pt idx="53">
                  <c:v>0.99</c:v>
                </c:pt>
                <c:pt idx="54">
                  <c:v>0.99</c:v>
                </c:pt>
                <c:pt idx="55">
                  <c:v>0.99</c:v>
                </c:pt>
                <c:pt idx="56">
                  <c:v>0.99</c:v>
                </c:pt>
                <c:pt idx="57">
                  <c:v>0.99</c:v>
                </c:pt>
                <c:pt idx="58">
                  <c:v>0.99</c:v>
                </c:pt>
                <c:pt idx="59">
                  <c:v>9.1999999999999993</c:v>
                </c:pt>
                <c:pt idx="60">
                  <c:v>1.29</c:v>
                </c:pt>
                <c:pt idx="61">
                  <c:v>-2.23</c:v>
                </c:pt>
                <c:pt idx="62">
                  <c:v>-1.1000000000000001</c:v>
                </c:pt>
                <c:pt idx="63">
                  <c:v>-1</c:v>
                </c:pt>
                <c:pt idx="64">
                  <c:v>4</c:v>
                </c:pt>
                <c:pt idx="65">
                  <c:v>2.25</c:v>
                </c:pt>
                <c:pt idx="66">
                  <c:v>15.9</c:v>
                </c:pt>
                <c:pt idx="67">
                  <c:v>6.65</c:v>
                </c:pt>
                <c:pt idx="68">
                  <c:v>6.17</c:v>
                </c:pt>
                <c:pt idx="69">
                  <c:v>12</c:v>
                </c:pt>
                <c:pt idx="70">
                  <c:v>69.760000000000005</c:v>
                </c:pt>
                <c:pt idx="71">
                  <c:v>109.87</c:v>
                </c:pt>
                <c:pt idx="72">
                  <c:v>114.31</c:v>
                </c:pt>
                <c:pt idx="73">
                  <c:v>120.33</c:v>
                </c:pt>
                <c:pt idx="74">
                  <c:v>142.16999999999999</c:v>
                </c:pt>
                <c:pt idx="75">
                  <c:v>145.38999999999999</c:v>
                </c:pt>
                <c:pt idx="76">
                  <c:v>129.26</c:v>
                </c:pt>
                <c:pt idx="77">
                  <c:v>143.18</c:v>
                </c:pt>
                <c:pt idx="78">
                  <c:v>154.02000000000001</c:v>
                </c:pt>
                <c:pt idx="79">
                  <c:v>171.24</c:v>
                </c:pt>
                <c:pt idx="80">
                  <c:v>158.62</c:v>
                </c:pt>
                <c:pt idx="81">
                  <c:v>129.18</c:v>
                </c:pt>
                <c:pt idx="82">
                  <c:v>126.54</c:v>
                </c:pt>
                <c:pt idx="83">
                  <c:v>115.92</c:v>
                </c:pt>
                <c:pt idx="84">
                  <c:v>133.62</c:v>
                </c:pt>
                <c:pt idx="85">
                  <c:v>135</c:v>
                </c:pt>
                <c:pt idx="86">
                  <c:v>119.27</c:v>
                </c:pt>
                <c:pt idx="87">
                  <c:v>135</c:v>
                </c:pt>
                <c:pt idx="88">
                  <c:v>127.21</c:v>
                </c:pt>
                <c:pt idx="89">
                  <c:v>131.18</c:v>
                </c:pt>
                <c:pt idx="90">
                  <c:v>139.6</c:v>
                </c:pt>
                <c:pt idx="91">
                  <c:v>122</c:v>
                </c:pt>
                <c:pt idx="92">
                  <c:v>121.64</c:v>
                </c:pt>
                <c:pt idx="93">
                  <c:v>134.18</c:v>
                </c:pt>
                <c:pt idx="94">
                  <c:v>135</c:v>
                </c:pt>
                <c:pt idx="95">
                  <c:v>134.44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EEB8-49EE-BAE3-23348698B9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36179503388"/>
              <c:y val="0.9548910718120626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7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5688538932633421E-2"/>
          <c:y val="1.7450176550173495E-2"/>
          <c:w val="0.92191829867420416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163535392264782E-2"/>
          <c:y val="0.12534194912153115"/>
          <c:w val="0.8535328271597834"/>
          <c:h val="0.80566724007086565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458D-4AB6-99AE-7D1599C33AAC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(BUY)'!$B$21:$CW$21</c:f>
              <c:numCache>
                <c:formatCode>General</c:formatCode>
                <c:ptCount val="96"/>
                <c:pt idx="48">
                  <c:v>2.2000000000000002</c:v>
                </c:pt>
                <c:pt idx="49">
                  <c:v>13.8</c:v>
                </c:pt>
                <c:pt idx="50">
                  <c:v>2.2000000000000002</c:v>
                </c:pt>
                <c:pt idx="51">
                  <c:v>2.2000000000000002</c:v>
                </c:pt>
                <c:pt idx="52">
                  <c:v>3.2</c:v>
                </c:pt>
                <c:pt idx="53">
                  <c:v>13.4</c:v>
                </c:pt>
                <c:pt idx="54">
                  <c:v>2.2000000000000002</c:v>
                </c:pt>
                <c:pt idx="55">
                  <c:v>2.2000000000000002</c:v>
                </c:pt>
                <c:pt idx="56">
                  <c:v>13.4</c:v>
                </c:pt>
                <c:pt idx="57">
                  <c:v>13.1</c:v>
                </c:pt>
                <c:pt idx="58">
                  <c:v>13.8</c:v>
                </c:pt>
                <c:pt idx="60">
                  <c:v>13.8</c:v>
                </c:pt>
                <c:pt idx="86">
                  <c:v>1.9</c:v>
                </c:pt>
                <c:pt idx="91">
                  <c:v>7.4</c:v>
                </c:pt>
                <c:pt idx="92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58D-4AB6-99AE-7D1599C33AAC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(BUY)'!$B$22:$CW$22</c:f>
              <c:numCache>
                <c:formatCode>General</c:formatCode>
                <c:ptCount val="96"/>
                <c:pt idx="67">
                  <c:v>20</c:v>
                </c:pt>
                <c:pt idx="68">
                  <c:v>30</c:v>
                </c:pt>
                <c:pt idx="69">
                  <c:v>30</c:v>
                </c:pt>
                <c:pt idx="70">
                  <c:v>30</c:v>
                </c:pt>
                <c:pt idx="71">
                  <c:v>30</c:v>
                </c:pt>
                <c:pt idx="73">
                  <c:v>1.1200000000000001</c:v>
                </c:pt>
                <c:pt idx="76">
                  <c:v>2.8</c:v>
                </c:pt>
                <c:pt idx="92">
                  <c:v>1.3</c:v>
                </c:pt>
                <c:pt idx="93">
                  <c:v>1.3</c:v>
                </c:pt>
                <c:pt idx="94">
                  <c:v>1.3</c:v>
                </c:pt>
                <c:pt idx="95">
                  <c:v>1.2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58D-4AB6-99AE-7D1599C33AAC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(BUY)'!$B$23:$CW$23</c:f>
              <c:numCache>
                <c:formatCode>General</c:formatCode>
                <c:ptCount val="96"/>
                <c:pt idx="48">
                  <c:v>8.7999999999999995E-2</c:v>
                </c:pt>
                <c:pt idx="49">
                  <c:v>4.1970000000000001</c:v>
                </c:pt>
                <c:pt idx="50">
                  <c:v>0.79400000000000004</c:v>
                </c:pt>
                <c:pt idx="51">
                  <c:v>0.89200000000000002</c:v>
                </c:pt>
                <c:pt idx="52">
                  <c:v>3.5979999999999999</c:v>
                </c:pt>
                <c:pt idx="53">
                  <c:v>3.6</c:v>
                </c:pt>
                <c:pt idx="54">
                  <c:v>3.5979999999999999</c:v>
                </c:pt>
                <c:pt idx="55">
                  <c:v>0.4</c:v>
                </c:pt>
                <c:pt idx="56">
                  <c:v>3.4</c:v>
                </c:pt>
                <c:pt idx="57">
                  <c:v>3.4009999999999998</c:v>
                </c:pt>
                <c:pt idx="58">
                  <c:v>3.4009999999999998</c:v>
                </c:pt>
                <c:pt idx="59">
                  <c:v>3.6019999999999999</c:v>
                </c:pt>
                <c:pt idx="60">
                  <c:v>3.512</c:v>
                </c:pt>
                <c:pt idx="61">
                  <c:v>1.6120000000000001</c:v>
                </c:pt>
                <c:pt idx="62">
                  <c:v>0.61099999999999999</c:v>
                </c:pt>
                <c:pt idx="63">
                  <c:v>0.40799999999999997</c:v>
                </c:pt>
                <c:pt idx="64">
                  <c:v>0.41099999999999998</c:v>
                </c:pt>
                <c:pt idx="65">
                  <c:v>0.41</c:v>
                </c:pt>
                <c:pt idx="66">
                  <c:v>0.41</c:v>
                </c:pt>
                <c:pt idx="67">
                  <c:v>0.41099999999999998</c:v>
                </c:pt>
                <c:pt idx="68">
                  <c:v>0.40799999999999997</c:v>
                </c:pt>
                <c:pt idx="69">
                  <c:v>0.40899999999999997</c:v>
                </c:pt>
                <c:pt idx="70">
                  <c:v>0.40799999999999997</c:v>
                </c:pt>
                <c:pt idx="71">
                  <c:v>6.6459999999999999</c:v>
                </c:pt>
                <c:pt idx="72">
                  <c:v>0.2</c:v>
                </c:pt>
                <c:pt idx="74">
                  <c:v>0.78300000000000003</c:v>
                </c:pt>
                <c:pt idx="75">
                  <c:v>19.640999999999998</c:v>
                </c:pt>
                <c:pt idx="76">
                  <c:v>9.7870000000000008</c:v>
                </c:pt>
                <c:pt idx="77">
                  <c:v>3.3969999999999998</c:v>
                </c:pt>
                <c:pt idx="78">
                  <c:v>34.853000000000002</c:v>
                </c:pt>
                <c:pt idx="79">
                  <c:v>32.314999999999998</c:v>
                </c:pt>
                <c:pt idx="84">
                  <c:v>0.19600000000000001</c:v>
                </c:pt>
                <c:pt idx="85">
                  <c:v>0.19500000000000001</c:v>
                </c:pt>
                <c:pt idx="86">
                  <c:v>2.2589999999999999</c:v>
                </c:pt>
                <c:pt idx="92">
                  <c:v>1.7</c:v>
                </c:pt>
                <c:pt idx="93">
                  <c:v>1.6</c:v>
                </c:pt>
                <c:pt idx="94">
                  <c:v>1.6</c:v>
                </c:pt>
                <c:pt idx="95">
                  <c:v>1.708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58D-4AB6-99AE-7D1599C33AAC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458D-4AB6-99AE-7D1599C33AAC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458D-4AB6-99AE-7D1599C33AAC}"/>
            </c:ext>
          </c:extLst>
        </c:ser>
        <c:ser>
          <c:idx val="15"/>
          <c:order val="6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6-458D-4AB6-99AE-7D1599C33AAC}"/>
            </c:ext>
          </c:extLst>
        </c:ser>
        <c:ser>
          <c:idx val="11"/>
          <c:order val="7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7-458D-4AB6-99AE-7D1599C33AAC}"/>
            </c:ext>
          </c:extLst>
        </c:ser>
        <c:ser>
          <c:idx val="0"/>
          <c:order val="8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458D-4AB6-99AE-7D1599C33AAC}"/>
            </c:ext>
          </c:extLst>
        </c:ser>
        <c:ser>
          <c:idx val="8"/>
          <c:order val="9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9-458D-4AB6-99AE-7D1599C33AAC}"/>
            </c:ext>
          </c:extLst>
        </c:ser>
        <c:ser>
          <c:idx val="1"/>
          <c:order val="10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(BUY)'!$B$13:$CW$13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A-458D-4AB6-99AE-7D1599C33AAC}"/>
            </c:ext>
          </c:extLst>
        </c:ser>
        <c:ser>
          <c:idx val="4"/>
          <c:order val="11"/>
          <c:tx>
            <c:v>Exports</c:v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(BUY)'!$B$42:$CW$42</c:f>
              <c:numCache>
                <c:formatCode>0.000</c:formatCode>
                <c:ptCount val="9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38.200000000000003</c:v>
                </c:pt>
                <c:pt idx="49">
                  <c:v>40</c:v>
                </c:pt>
                <c:pt idx="50">
                  <c:v>44.2</c:v>
                </c:pt>
                <c:pt idx="51">
                  <c:v>14.1</c:v>
                </c:pt>
                <c:pt idx="52">
                  <c:v>19</c:v>
                </c:pt>
                <c:pt idx="53">
                  <c:v>28.5</c:v>
                </c:pt>
                <c:pt idx="54">
                  <c:v>19</c:v>
                </c:pt>
                <c:pt idx="55">
                  <c:v>26.2</c:v>
                </c:pt>
                <c:pt idx="56">
                  <c:v>40.799999999999997</c:v>
                </c:pt>
                <c:pt idx="57">
                  <c:v>49.9</c:v>
                </c:pt>
                <c:pt idx="58">
                  <c:v>34.4</c:v>
                </c:pt>
                <c:pt idx="59">
                  <c:v>59.9</c:v>
                </c:pt>
                <c:pt idx="60">
                  <c:v>80.099999999999994</c:v>
                </c:pt>
                <c:pt idx="61">
                  <c:v>87.5</c:v>
                </c:pt>
                <c:pt idx="62">
                  <c:v>67.7</c:v>
                </c:pt>
                <c:pt idx="63">
                  <c:v>83.5</c:v>
                </c:pt>
                <c:pt idx="64">
                  <c:v>55.4</c:v>
                </c:pt>
                <c:pt idx="65">
                  <c:v>50</c:v>
                </c:pt>
                <c:pt idx="66">
                  <c:v>51.6</c:v>
                </c:pt>
                <c:pt idx="67">
                  <c:v>0</c:v>
                </c:pt>
                <c:pt idx="68">
                  <c:v>0</c:v>
                </c:pt>
                <c:pt idx="69">
                  <c:v>57.7</c:v>
                </c:pt>
                <c:pt idx="70">
                  <c:v>43.4</c:v>
                </c:pt>
                <c:pt idx="71">
                  <c:v>0</c:v>
                </c:pt>
                <c:pt idx="72">
                  <c:v>1.1000000000000001</c:v>
                </c:pt>
                <c:pt idx="73">
                  <c:v>55.7</c:v>
                </c:pt>
                <c:pt idx="74">
                  <c:v>12.3</c:v>
                </c:pt>
                <c:pt idx="75">
                  <c:v>7.1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19.7</c:v>
                </c:pt>
                <c:pt idx="81">
                  <c:v>20</c:v>
                </c:pt>
                <c:pt idx="82">
                  <c:v>24.2</c:v>
                </c:pt>
                <c:pt idx="83">
                  <c:v>24.2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49.5</c:v>
                </c:pt>
                <c:pt idx="89">
                  <c:v>48.9</c:v>
                </c:pt>
                <c:pt idx="90">
                  <c:v>45.5</c:v>
                </c:pt>
                <c:pt idx="91">
                  <c:v>24</c:v>
                </c:pt>
                <c:pt idx="92">
                  <c:v>2</c:v>
                </c:pt>
                <c:pt idx="93">
                  <c:v>2</c:v>
                </c:pt>
                <c:pt idx="94">
                  <c:v>2</c:v>
                </c:pt>
                <c:pt idx="9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458D-4AB6-99AE-7D1599C33AAC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(BUY)'!$B$15:$CW$15</c:f>
              <c:numCache>
                <c:formatCode>General</c:formatCode>
                <c:ptCount val="96"/>
                <c:pt idx="48">
                  <c:v>42.311999999999998</c:v>
                </c:pt>
                <c:pt idx="49">
                  <c:v>41.820999999999998</c:v>
                </c:pt>
                <c:pt idx="50">
                  <c:v>40.865000000000002</c:v>
                </c:pt>
                <c:pt idx="51">
                  <c:v>39.698999999999998</c:v>
                </c:pt>
                <c:pt idx="52">
                  <c:v>34.68</c:v>
                </c:pt>
                <c:pt idx="53">
                  <c:v>34.06</c:v>
                </c:pt>
                <c:pt idx="54">
                  <c:v>33.56</c:v>
                </c:pt>
                <c:pt idx="55">
                  <c:v>34.912999999999997</c:v>
                </c:pt>
                <c:pt idx="56">
                  <c:v>33.44</c:v>
                </c:pt>
                <c:pt idx="57">
                  <c:v>31.53</c:v>
                </c:pt>
                <c:pt idx="58">
                  <c:v>30.164000000000001</c:v>
                </c:pt>
                <c:pt idx="59">
                  <c:v>14.281000000000001</c:v>
                </c:pt>
                <c:pt idx="60">
                  <c:v>24.26</c:v>
                </c:pt>
                <c:pt idx="61">
                  <c:v>22.9</c:v>
                </c:pt>
                <c:pt idx="62">
                  <c:v>21.96</c:v>
                </c:pt>
                <c:pt idx="63">
                  <c:v>21.01</c:v>
                </c:pt>
                <c:pt idx="64">
                  <c:v>7.0019999999999998</c:v>
                </c:pt>
                <c:pt idx="65">
                  <c:v>1</c:v>
                </c:pt>
                <c:pt idx="67">
                  <c:v>42.405999999999999</c:v>
                </c:pt>
                <c:pt idx="68">
                  <c:v>1.907</c:v>
                </c:pt>
                <c:pt idx="69">
                  <c:v>14.500999999999999</c:v>
                </c:pt>
                <c:pt idx="70">
                  <c:v>13.698</c:v>
                </c:pt>
                <c:pt idx="71">
                  <c:v>17.972999999999999</c:v>
                </c:pt>
                <c:pt idx="72">
                  <c:v>54.9</c:v>
                </c:pt>
                <c:pt idx="73">
                  <c:v>58.161000000000001</c:v>
                </c:pt>
                <c:pt idx="74">
                  <c:v>47.32</c:v>
                </c:pt>
                <c:pt idx="75">
                  <c:v>18.010000000000002</c:v>
                </c:pt>
                <c:pt idx="76">
                  <c:v>49.143000000000001</c:v>
                </c:pt>
                <c:pt idx="77">
                  <c:v>64.311999999999998</c:v>
                </c:pt>
                <c:pt idx="78">
                  <c:v>58.241</c:v>
                </c:pt>
                <c:pt idx="79">
                  <c:v>59.95</c:v>
                </c:pt>
                <c:pt idx="81">
                  <c:v>20.481999999999999</c:v>
                </c:pt>
                <c:pt idx="82">
                  <c:v>24.852</c:v>
                </c:pt>
                <c:pt idx="83">
                  <c:v>49.345999999999997</c:v>
                </c:pt>
                <c:pt idx="84">
                  <c:v>57.975999999999999</c:v>
                </c:pt>
                <c:pt idx="85">
                  <c:v>67.858999999999995</c:v>
                </c:pt>
                <c:pt idx="86">
                  <c:v>81.268000000000001</c:v>
                </c:pt>
                <c:pt idx="87">
                  <c:v>49.21</c:v>
                </c:pt>
                <c:pt idx="88">
                  <c:v>6.673</c:v>
                </c:pt>
                <c:pt idx="89">
                  <c:v>23.518999999999998</c:v>
                </c:pt>
                <c:pt idx="91">
                  <c:v>99.768000000000001</c:v>
                </c:pt>
                <c:pt idx="92">
                  <c:v>80.462000000000003</c:v>
                </c:pt>
                <c:pt idx="93">
                  <c:v>82.888999999999996</c:v>
                </c:pt>
                <c:pt idx="94">
                  <c:v>71.799000000000007</c:v>
                </c:pt>
                <c:pt idx="95">
                  <c:v>87.656000000000006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458D-4AB6-99AE-7D1599C33AAC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D-458D-4AB6-99AE-7D1599C33AAC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(BUY)'!$B$14:$CW$14</c:f>
              <c:numCache>
                <c:formatCode>General</c:formatCode>
                <c:ptCount val="96"/>
                <c:pt idx="72">
                  <c:v>2</c:v>
                </c:pt>
                <c:pt idx="73">
                  <c:v>2</c:v>
                </c:pt>
                <c:pt idx="81">
                  <c:v>2</c:v>
                </c:pt>
                <c:pt idx="82">
                  <c:v>2</c:v>
                </c:pt>
                <c:pt idx="83">
                  <c:v>2</c:v>
                </c:pt>
                <c:pt idx="84">
                  <c:v>2</c:v>
                </c:pt>
                <c:pt idx="85">
                  <c:v>2</c:v>
                </c:pt>
                <c:pt idx="86">
                  <c:v>2</c:v>
                </c:pt>
                <c:pt idx="87">
                  <c:v>2</c:v>
                </c:pt>
                <c:pt idx="88">
                  <c:v>2</c:v>
                </c:pt>
                <c:pt idx="89">
                  <c:v>2</c:v>
                </c:pt>
                <c:pt idx="91">
                  <c:v>2</c:v>
                </c:pt>
                <c:pt idx="92">
                  <c:v>2</c:v>
                </c:pt>
                <c:pt idx="93">
                  <c:v>2</c:v>
                </c:pt>
                <c:pt idx="94">
                  <c:v>2</c:v>
                </c:pt>
                <c:pt idx="95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458D-4AB6-99AE-7D1599C33A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(BUY)'!$B$8:$CW$8</c:f>
              <c:numCache>
                <c:formatCode>0.00</c:formatCode>
                <c:ptCount val="96"/>
                <c:pt idx="48">
                  <c:v>0.99</c:v>
                </c:pt>
                <c:pt idx="49">
                  <c:v>0.99</c:v>
                </c:pt>
                <c:pt idx="50">
                  <c:v>0.99</c:v>
                </c:pt>
                <c:pt idx="51">
                  <c:v>0.99</c:v>
                </c:pt>
                <c:pt idx="52">
                  <c:v>0.99</c:v>
                </c:pt>
                <c:pt idx="53">
                  <c:v>0.99</c:v>
                </c:pt>
                <c:pt idx="54">
                  <c:v>0.99</c:v>
                </c:pt>
                <c:pt idx="55">
                  <c:v>0.99</c:v>
                </c:pt>
                <c:pt idx="56">
                  <c:v>0.99</c:v>
                </c:pt>
                <c:pt idx="57">
                  <c:v>0.99</c:v>
                </c:pt>
                <c:pt idx="58">
                  <c:v>0.99</c:v>
                </c:pt>
                <c:pt idx="59">
                  <c:v>9.1999999999999993</c:v>
                </c:pt>
                <c:pt idx="60">
                  <c:v>1.29</c:v>
                </c:pt>
                <c:pt idx="61">
                  <c:v>-2.23</c:v>
                </c:pt>
                <c:pt idx="62">
                  <c:v>-1.1000000000000001</c:v>
                </c:pt>
                <c:pt idx="63">
                  <c:v>-1</c:v>
                </c:pt>
                <c:pt idx="64">
                  <c:v>4</c:v>
                </c:pt>
                <c:pt idx="65">
                  <c:v>2.25</c:v>
                </c:pt>
                <c:pt idx="66">
                  <c:v>15.9</c:v>
                </c:pt>
                <c:pt idx="67">
                  <c:v>6.65</c:v>
                </c:pt>
                <c:pt idx="68">
                  <c:v>6.17</c:v>
                </c:pt>
                <c:pt idx="69">
                  <c:v>12</c:v>
                </c:pt>
                <c:pt idx="70">
                  <c:v>69.760000000000005</c:v>
                </c:pt>
                <c:pt idx="71">
                  <c:v>109.87</c:v>
                </c:pt>
                <c:pt idx="72">
                  <c:v>114.31</c:v>
                </c:pt>
                <c:pt idx="73">
                  <c:v>120.33</c:v>
                </c:pt>
                <c:pt idx="74">
                  <c:v>142.16999999999999</c:v>
                </c:pt>
                <c:pt idx="75">
                  <c:v>145.38999999999999</c:v>
                </c:pt>
                <c:pt idx="76">
                  <c:v>129.26</c:v>
                </c:pt>
                <c:pt idx="77">
                  <c:v>143.18</c:v>
                </c:pt>
                <c:pt idx="78">
                  <c:v>154.02000000000001</c:v>
                </c:pt>
                <c:pt idx="79">
                  <c:v>171.24</c:v>
                </c:pt>
                <c:pt idx="80">
                  <c:v>158.62</c:v>
                </c:pt>
                <c:pt idx="81">
                  <c:v>129.18</c:v>
                </c:pt>
                <c:pt idx="82">
                  <c:v>126.54</c:v>
                </c:pt>
                <c:pt idx="83">
                  <c:v>115.92</c:v>
                </c:pt>
                <c:pt idx="84">
                  <c:v>133.62</c:v>
                </c:pt>
                <c:pt idx="85">
                  <c:v>135</c:v>
                </c:pt>
                <c:pt idx="86">
                  <c:v>119.27</c:v>
                </c:pt>
                <c:pt idx="87">
                  <c:v>135</c:v>
                </c:pt>
                <c:pt idx="88">
                  <c:v>127.21</c:v>
                </c:pt>
                <c:pt idx="89">
                  <c:v>131.18</c:v>
                </c:pt>
                <c:pt idx="90">
                  <c:v>139.6</c:v>
                </c:pt>
                <c:pt idx="91">
                  <c:v>122</c:v>
                </c:pt>
                <c:pt idx="92">
                  <c:v>121.64</c:v>
                </c:pt>
                <c:pt idx="93">
                  <c:v>134.18</c:v>
                </c:pt>
                <c:pt idx="94">
                  <c:v>135</c:v>
                </c:pt>
                <c:pt idx="95">
                  <c:v>134.44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458D-4AB6-99AE-7D1599C33A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27485073184"/>
              <c:y val="0.9570147948832741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4272016339254523E-2"/>
          <c:y val="1.7450176550173495E-2"/>
          <c:w val="0.92446642121953182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Chart1"/>
  <sheetViews>
    <sheetView zoomScale="120" workbookViewId="0"/>
  </sheetView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 codeName="Chart2"/>
  <sheetViews>
    <sheetView zoomScale="120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8806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302750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CX54"/>
  <sheetViews>
    <sheetView showGridLines="0" tabSelected="1" zoomScale="60" zoomScaleNormal="60" workbookViewId="0">
      <pane xSplit="1" ySplit="3" topLeftCell="BF4" activePane="bottomRight" state="frozen"/>
      <selection sqref="A1:XFD1048576"/>
      <selection pane="topRight" sqref="A1:XFD1048576"/>
      <selection pane="bottomLeft" sqref="A1:XFD1048576"/>
      <selection pane="bottomRight" activeCell="B10" sqref="B10:CW10"/>
    </sheetView>
  </sheetViews>
  <sheetFormatPr defaultColWidth="9.140625" defaultRowHeight="15.95" customHeight="1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9"/>
    </row>
    <row r="3" spans="1:102" ht="30" customHeight="1" thickBot="1" x14ac:dyDescent="0.25">
      <c r="A3" s="10">
        <v>46165</v>
      </c>
      <c r="B3" s="11"/>
      <c r="C3" s="12"/>
      <c r="D3" s="12"/>
      <c r="E3" s="13"/>
      <c r="F3" s="14"/>
      <c r="G3" s="12"/>
      <c r="H3" s="12"/>
      <c r="I3" s="15"/>
      <c r="J3" s="14"/>
      <c r="K3" s="12"/>
      <c r="L3" s="12"/>
      <c r="M3" s="15"/>
      <c r="N3" s="14"/>
      <c r="O3" s="12"/>
      <c r="P3" s="12"/>
      <c r="Q3" s="15"/>
      <c r="R3" s="14"/>
      <c r="S3" s="12"/>
      <c r="T3" s="12"/>
      <c r="U3" s="15"/>
      <c r="V3" s="14"/>
      <c r="W3" s="12"/>
      <c r="X3" s="12"/>
      <c r="Y3" s="15"/>
      <c r="Z3" s="14"/>
      <c r="AA3" s="12"/>
      <c r="AB3" s="12"/>
      <c r="AC3" s="15"/>
      <c r="AD3" s="14"/>
      <c r="AE3" s="12"/>
      <c r="AF3" s="12"/>
      <c r="AG3" s="15"/>
      <c r="AH3" s="14"/>
      <c r="AI3" s="12"/>
      <c r="AJ3" s="12"/>
      <c r="AK3" s="15"/>
      <c r="AL3" s="14"/>
      <c r="AM3" s="12"/>
      <c r="AN3" s="12"/>
      <c r="AO3" s="15"/>
      <c r="AP3" s="14"/>
      <c r="AQ3" s="12"/>
      <c r="AR3" s="12"/>
      <c r="AS3" s="15"/>
      <c r="AT3" s="14"/>
      <c r="AU3" s="12"/>
      <c r="AV3" s="12"/>
      <c r="AW3" s="15"/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2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>
        <v>82.8</v>
      </c>
      <c r="AY5" s="25">
        <v>99.817999999999998</v>
      </c>
      <c r="AZ5" s="25">
        <v>88.058999999999997</v>
      </c>
      <c r="BA5" s="25">
        <v>56.890999999999998</v>
      </c>
      <c r="BB5" s="25">
        <v>60.478000000000002</v>
      </c>
      <c r="BC5" s="25">
        <v>79.56</v>
      </c>
      <c r="BD5" s="25">
        <v>58.357999999999997</v>
      </c>
      <c r="BE5" s="25">
        <v>63.713000000000001</v>
      </c>
      <c r="BF5" s="25">
        <v>91.04</v>
      </c>
      <c r="BG5" s="25">
        <v>97.930999999999997</v>
      </c>
      <c r="BH5" s="25">
        <v>81.736999999999995</v>
      </c>
      <c r="BI5" s="25">
        <v>77.783000000000001</v>
      </c>
      <c r="BJ5" s="25">
        <v>121.646</v>
      </c>
      <c r="BK5" s="25">
        <v>112.03</v>
      </c>
      <c r="BL5" s="25">
        <v>90.29</v>
      </c>
      <c r="BM5" s="25">
        <v>104.88800000000001</v>
      </c>
      <c r="BN5" s="25">
        <v>62.82</v>
      </c>
      <c r="BO5" s="25">
        <v>51.448999999999998</v>
      </c>
      <c r="BP5" s="25">
        <v>52.048000000000002</v>
      </c>
      <c r="BQ5" s="25">
        <v>62.838000000000001</v>
      </c>
      <c r="BR5" s="25">
        <v>32.314999999999998</v>
      </c>
      <c r="BS5" s="25">
        <v>102.60899999999999</v>
      </c>
      <c r="BT5" s="25">
        <v>87.552000000000007</v>
      </c>
      <c r="BU5" s="25">
        <v>54.63</v>
      </c>
      <c r="BV5" s="25">
        <v>58.170999999999999</v>
      </c>
      <c r="BW5" s="25">
        <v>117.009</v>
      </c>
      <c r="BX5" s="25">
        <v>60.390999999999998</v>
      </c>
      <c r="BY5" s="25">
        <v>44.722000000000001</v>
      </c>
      <c r="BZ5" s="25">
        <v>61.73</v>
      </c>
      <c r="CA5" s="25">
        <v>67.738</v>
      </c>
      <c r="CB5" s="25">
        <v>93.093999999999994</v>
      </c>
      <c r="CC5" s="25">
        <v>92.256</v>
      </c>
      <c r="CD5" s="25">
        <v>19.670000000000002</v>
      </c>
      <c r="CE5" s="25">
        <v>42.481999999999999</v>
      </c>
      <c r="CF5" s="25">
        <v>51.052</v>
      </c>
      <c r="CG5" s="25">
        <v>75.546000000000006</v>
      </c>
      <c r="CH5" s="25">
        <v>60.171999999999997</v>
      </c>
      <c r="CI5" s="25">
        <v>70.054000000000002</v>
      </c>
      <c r="CJ5" s="25">
        <v>87.427000000000007</v>
      </c>
      <c r="CK5" s="25">
        <v>51.21</v>
      </c>
      <c r="CL5" s="25">
        <v>58.195</v>
      </c>
      <c r="CM5" s="25">
        <v>74.423000000000002</v>
      </c>
      <c r="CN5" s="25">
        <v>45.497999999999998</v>
      </c>
      <c r="CO5" s="25">
        <v>133.16800000000001</v>
      </c>
      <c r="CP5" s="25">
        <v>94.462000000000003</v>
      </c>
      <c r="CQ5" s="25">
        <v>89.789000000000001</v>
      </c>
      <c r="CR5" s="25">
        <v>78.698999999999998</v>
      </c>
      <c r="CS5" s="25">
        <v>92.533000000000001</v>
      </c>
      <c r="CT5" s="26"/>
      <c r="CU5" s="26"/>
      <c r="CV5" s="26"/>
      <c r="CW5" s="27"/>
      <c r="CX5" s="28">
        <f t="array" ref="CX5">SUMPRODUCT(B5:CW5*0.25)</f>
        <v>898.19350000000009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>
        <v>0.99</v>
      </c>
      <c r="AY8" s="37">
        <v>0.99</v>
      </c>
      <c r="AZ8" s="37">
        <v>0.99</v>
      </c>
      <c r="BA8" s="37">
        <v>0.99</v>
      </c>
      <c r="BB8" s="37">
        <v>0.99</v>
      </c>
      <c r="BC8" s="37">
        <v>0.99</v>
      </c>
      <c r="BD8" s="37">
        <v>0.99</v>
      </c>
      <c r="BE8" s="37">
        <v>0.99</v>
      </c>
      <c r="BF8" s="37">
        <v>0.99</v>
      </c>
      <c r="BG8" s="37">
        <v>0.99</v>
      </c>
      <c r="BH8" s="37">
        <v>0.99</v>
      </c>
      <c r="BI8" s="37">
        <v>9.1999999999999993</v>
      </c>
      <c r="BJ8" s="37">
        <v>1.29</v>
      </c>
      <c r="BK8" s="37">
        <v>-2.23</v>
      </c>
      <c r="BL8" s="37">
        <v>-1.1000000000000001</v>
      </c>
      <c r="BM8" s="37">
        <v>-1</v>
      </c>
      <c r="BN8" s="37">
        <v>4</v>
      </c>
      <c r="BO8" s="37">
        <v>2.25</v>
      </c>
      <c r="BP8" s="37">
        <v>15.9</v>
      </c>
      <c r="BQ8" s="37">
        <v>6.65</v>
      </c>
      <c r="BR8" s="37">
        <v>6.17</v>
      </c>
      <c r="BS8" s="37">
        <v>12</v>
      </c>
      <c r="BT8" s="37">
        <v>69.760000000000005</v>
      </c>
      <c r="BU8" s="37">
        <v>109.87</v>
      </c>
      <c r="BV8" s="37">
        <v>114.31</v>
      </c>
      <c r="BW8" s="37">
        <v>120.33</v>
      </c>
      <c r="BX8" s="37">
        <v>142.16999999999999</v>
      </c>
      <c r="BY8" s="37">
        <v>145.38999999999999</v>
      </c>
      <c r="BZ8" s="37">
        <v>129.26</v>
      </c>
      <c r="CA8" s="37">
        <v>143.18</v>
      </c>
      <c r="CB8" s="37">
        <v>154.02000000000001</v>
      </c>
      <c r="CC8" s="37">
        <v>171.24</v>
      </c>
      <c r="CD8" s="37">
        <v>158.62</v>
      </c>
      <c r="CE8" s="37">
        <v>129.18</v>
      </c>
      <c r="CF8" s="37">
        <v>126.54</v>
      </c>
      <c r="CG8" s="37">
        <v>115.92</v>
      </c>
      <c r="CH8" s="37">
        <v>133.62</v>
      </c>
      <c r="CI8" s="37">
        <v>135</v>
      </c>
      <c r="CJ8" s="37">
        <v>119.27</v>
      </c>
      <c r="CK8" s="37">
        <v>135</v>
      </c>
      <c r="CL8" s="37">
        <v>127.21</v>
      </c>
      <c r="CM8" s="37">
        <v>131.18</v>
      </c>
      <c r="CN8" s="37">
        <v>139.6</v>
      </c>
      <c r="CO8" s="37">
        <v>122</v>
      </c>
      <c r="CP8" s="37">
        <v>121.64</v>
      </c>
      <c r="CQ8" s="37">
        <v>134.18</v>
      </c>
      <c r="CR8" s="37">
        <v>135</v>
      </c>
      <c r="CS8" s="37">
        <v>134.44</v>
      </c>
      <c r="CT8" s="38"/>
      <c r="CU8" s="38"/>
      <c r="CV8" s="38"/>
      <c r="CW8" s="39"/>
      <c r="CX8" s="40">
        <f>IF(SUM(B8:CW8)&lt;&gt;0,AVERAGEIF(B8:CW8,"&lt;&gt;"""),"")</f>
        <v>72.123958333333334</v>
      </c>
    </row>
    <row r="9" spans="1:102" ht="24.95" customHeight="1" thickBot="1" x14ac:dyDescent="0.25">
      <c r="A9" s="41" t="s">
        <v>6</v>
      </c>
      <c r="B9" s="42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  <c r="AN9" s="43"/>
      <c r="AO9" s="43"/>
      <c r="AP9" s="43"/>
      <c r="AQ9" s="43"/>
      <c r="AR9" s="43"/>
      <c r="AS9" s="43"/>
      <c r="AT9" s="43"/>
      <c r="AU9" s="43"/>
      <c r="AV9" s="43"/>
      <c r="AW9" s="43"/>
      <c r="AX9" s="43">
        <v>0.99</v>
      </c>
      <c r="AY9" s="43">
        <v>0.99</v>
      </c>
      <c r="AZ9" s="43">
        <v>0.99</v>
      </c>
      <c r="BA9" s="43">
        <v>0.99</v>
      </c>
      <c r="BB9" s="43">
        <v>0.99</v>
      </c>
      <c r="BC9" s="43">
        <v>0.99</v>
      </c>
      <c r="BD9" s="43">
        <v>0.99</v>
      </c>
      <c r="BE9" s="43">
        <v>0.99</v>
      </c>
      <c r="BF9" s="43">
        <v>3.0425</v>
      </c>
      <c r="BG9" s="43">
        <v>3.0425</v>
      </c>
      <c r="BH9" s="43">
        <v>3.0425</v>
      </c>
      <c r="BI9" s="43">
        <v>3.0425</v>
      </c>
      <c r="BJ9" s="43">
        <v>-0.76</v>
      </c>
      <c r="BK9" s="43">
        <v>-0.76</v>
      </c>
      <c r="BL9" s="43">
        <v>-0.76</v>
      </c>
      <c r="BM9" s="43">
        <v>-0.76</v>
      </c>
      <c r="BN9" s="43">
        <v>7.2</v>
      </c>
      <c r="BO9" s="43">
        <v>7.2</v>
      </c>
      <c r="BP9" s="43">
        <v>7.2</v>
      </c>
      <c r="BQ9" s="43">
        <v>7.2</v>
      </c>
      <c r="BR9" s="43">
        <v>49.45</v>
      </c>
      <c r="BS9" s="43">
        <v>49.45</v>
      </c>
      <c r="BT9" s="43">
        <v>49.45</v>
      </c>
      <c r="BU9" s="43">
        <v>49.45</v>
      </c>
      <c r="BV9" s="43">
        <v>130.55000000000001</v>
      </c>
      <c r="BW9" s="43">
        <v>130.55000000000001</v>
      </c>
      <c r="BX9" s="43">
        <v>130.55000000000001</v>
      </c>
      <c r="BY9" s="43">
        <v>130.55000000000001</v>
      </c>
      <c r="BZ9" s="43">
        <v>149.42500000000001</v>
      </c>
      <c r="CA9" s="43">
        <v>149.42500000000001</v>
      </c>
      <c r="CB9" s="43">
        <v>149.42500000000001</v>
      </c>
      <c r="CC9" s="43">
        <v>149.42500000000001</v>
      </c>
      <c r="CD9" s="43">
        <v>132.565</v>
      </c>
      <c r="CE9" s="43">
        <v>132.565</v>
      </c>
      <c r="CF9" s="43">
        <v>132.565</v>
      </c>
      <c r="CG9" s="43">
        <v>132.565</v>
      </c>
      <c r="CH9" s="43">
        <v>130.7225</v>
      </c>
      <c r="CI9" s="43">
        <v>130.7225</v>
      </c>
      <c r="CJ9" s="43">
        <v>130.7225</v>
      </c>
      <c r="CK9" s="43">
        <v>130.7225</v>
      </c>
      <c r="CL9" s="43">
        <v>129.9975</v>
      </c>
      <c r="CM9" s="43">
        <v>129.9975</v>
      </c>
      <c r="CN9" s="43">
        <v>129.9975</v>
      </c>
      <c r="CO9" s="43">
        <v>129.9975</v>
      </c>
      <c r="CP9" s="43">
        <v>131.315</v>
      </c>
      <c r="CQ9" s="43">
        <v>131.315</v>
      </c>
      <c r="CR9" s="43">
        <v>131.315</v>
      </c>
      <c r="CS9" s="43">
        <v>131.315</v>
      </c>
      <c r="CT9" s="44"/>
      <c r="CU9" s="44"/>
      <c r="CV9" s="44"/>
      <c r="CW9" s="45"/>
      <c r="CX9" s="46">
        <f>IF(SUM(B9:CW9)&lt;&gt;0,AVERAGEIF(B9:CW9,"&lt;&gt;"""),"")</f>
        <v>72.123958333333334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>
        <v>35.733000000000004</v>
      </c>
      <c r="BW13" s="65">
        <v>97.75</v>
      </c>
      <c r="BX13" s="65">
        <v>35.79</v>
      </c>
      <c r="BY13" s="65">
        <v>28.355</v>
      </c>
      <c r="BZ13" s="65">
        <v>53.613</v>
      </c>
      <c r="CA13" s="65">
        <v>48.610999999999997</v>
      </c>
      <c r="CB13" s="65">
        <v>53.365000000000002</v>
      </c>
      <c r="CC13" s="65"/>
      <c r="CD13" s="65"/>
      <c r="CE13" s="65"/>
      <c r="CF13" s="65">
        <v>24.184999999999999</v>
      </c>
      <c r="CG13" s="65">
        <v>62.052</v>
      </c>
      <c r="CH13" s="65">
        <v>25.4</v>
      </c>
      <c r="CI13" s="65">
        <v>31.945999999999998</v>
      </c>
      <c r="CJ13" s="65">
        <v>70.837000000000003</v>
      </c>
      <c r="CK13" s="65">
        <v>36.1</v>
      </c>
      <c r="CL13" s="65"/>
      <c r="CM13" s="65">
        <v>31</v>
      </c>
      <c r="CN13" s="65">
        <v>32</v>
      </c>
      <c r="CO13" s="65">
        <v>125.18600000000001</v>
      </c>
      <c r="CP13" s="65">
        <v>88.692999999999998</v>
      </c>
      <c r="CQ13" s="65">
        <v>60.861000000000004</v>
      </c>
      <c r="CR13" s="65">
        <v>51.423999999999999</v>
      </c>
      <c r="CS13" s="65">
        <v>57.716000000000001</v>
      </c>
      <c r="CT13" s="66"/>
      <c r="CU13" s="66"/>
      <c r="CV13" s="66"/>
      <c r="CW13" s="67"/>
      <c r="CX13" s="68">
        <f t="array" ref="CX13">SUMPRODUCT(B13:CW13*0.25)</f>
        <v>262.65424999999999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0</v>
      </c>
    </row>
    <row r="15" spans="1:102" ht="24.95" customHeight="1" x14ac:dyDescent="0.2">
      <c r="A15" s="69" t="s">
        <v>12</v>
      </c>
      <c r="B15" s="70"/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1"/>
      <c r="AE15" s="71"/>
      <c r="AF15" s="71"/>
      <c r="AG15" s="71"/>
      <c r="AH15" s="71"/>
      <c r="AI15" s="71"/>
      <c r="AJ15" s="71"/>
      <c r="AK15" s="71"/>
      <c r="AL15" s="71"/>
      <c r="AM15" s="71"/>
      <c r="AN15" s="71"/>
      <c r="AO15" s="71"/>
      <c r="AP15" s="71"/>
      <c r="AQ15" s="71"/>
      <c r="AR15" s="71"/>
      <c r="AS15" s="71"/>
      <c r="AT15" s="71"/>
      <c r="AU15" s="71"/>
      <c r="AV15" s="71"/>
      <c r="AW15" s="71"/>
      <c r="AX15" s="71">
        <v>82.8</v>
      </c>
      <c r="AY15" s="71">
        <v>83.396000000000001</v>
      </c>
      <c r="AZ15" s="71">
        <v>88.058999999999997</v>
      </c>
      <c r="BA15" s="71">
        <v>56.890999999999998</v>
      </c>
      <c r="BB15" s="71">
        <v>35.206000000000003</v>
      </c>
      <c r="BC15" s="71">
        <v>61.433</v>
      </c>
      <c r="BD15" s="71">
        <v>55.085999999999999</v>
      </c>
      <c r="BE15" s="71">
        <v>63.713000000000001</v>
      </c>
      <c r="BF15" s="71">
        <v>91.04</v>
      </c>
      <c r="BG15" s="71">
        <v>97.930999999999997</v>
      </c>
      <c r="BH15" s="71">
        <v>81.736999999999995</v>
      </c>
      <c r="BI15" s="71">
        <v>77.783000000000001</v>
      </c>
      <c r="BJ15" s="71">
        <v>121.646</v>
      </c>
      <c r="BK15" s="71">
        <v>112.03</v>
      </c>
      <c r="BL15" s="71">
        <v>90.29</v>
      </c>
      <c r="BM15" s="71">
        <v>103.82</v>
      </c>
      <c r="BN15" s="71">
        <v>62.28</v>
      </c>
      <c r="BO15" s="71">
        <v>51.448999999999998</v>
      </c>
      <c r="BP15" s="71">
        <v>30.315000000000001</v>
      </c>
      <c r="BQ15" s="71">
        <v>0.377</v>
      </c>
      <c r="BR15" s="71">
        <v>0.91500000000000004</v>
      </c>
      <c r="BS15" s="71">
        <v>71.876000000000005</v>
      </c>
      <c r="BT15" s="71">
        <v>80.100999999999999</v>
      </c>
      <c r="BU15" s="71">
        <v>23.93</v>
      </c>
      <c r="BV15" s="71">
        <v>14.228</v>
      </c>
      <c r="BW15" s="71">
        <v>12.159000000000001</v>
      </c>
      <c r="BX15" s="71">
        <v>12.701000000000001</v>
      </c>
      <c r="BY15" s="71">
        <v>0.76700000000000002</v>
      </c>
      <c r="BZ15" s="71">
        <v>0.71699999999999997</v>
      </c>
      <c r="CA15" s="71">
        <v>0.52700000000000002</v>
      </c>
      <c r="CB15" s="71">
        <v>12.429</v>
      </c>
      <c r="CC15" s="71">
        <v>11.856</v>
      </c>
      <c r="CD15" s="71">
        <v>12.276</v>
      </c>
      <c r="CE15" s="71">
        <v>5.4269999999999996</v>
      </c>
      <c r="CF15" s="71">
        <v>5.1760000000000002</v>
      </c>
      <c r="CG15" s="71">
        <v>3.1139999999999999</v>
      </c>
      <c r="CH15" s="71">
        <v>7.1710000000000003</v>
      </c>
      <c r="CI15" s="71">
        <v>18.475999999999999</v>
      </c>
      <c r="CJ15" s="71">
        <v>10.19</v>
      </c>
      <c r="CK15" s="71">
        <v>8.7100000000000009</v>
      </c>
      <c r="CL15" s="71">
        <v>4.3529999999999998</v>
      </c>
      <c r="CM15" s="71">
        <v>4.9349999999999996</v>
      </c>
      <c r="CN15" s="71">
        <v>5.7619999999999996</v>
      </c>
      <c r="CO15" s="71">
        <v>1.587</v>
      </c>
      <c r="CP15" s="71">
        <v>1.92</v>
      </c>
      <c r="CQ15" s="71">
        <v>14.276</v>
      </c>
      <c r="CR15" s="71">
        <v>24.344000000000001</v>
      </c>
      <c r="CS15" s="71">
        <v>19.273</v>
      </c>
      <c r="CT15" s="72"/>
      <c r="CU15" s="72"/>
      <c r="CV15" s="72"/>
      <c r="CW15" s="73"/>
      <c r="CX15" s="74">
        <f t="array" ref="CX15">SUMPRODUCT(B15:CW15*0.25)</f>
        <v>459.11950000000019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0</v>
      </c>
    </row>
    <row r="18" spans="1:102" ht="30" customHeight="1" thickBot="1" x14ac:dyDescent="0.25">
      <c r="A18" s="75" t="s">
        <v>15</v>
      </c>
      <c r="B18" s="76">
        <f>SUM(B11:B17)</f>
        <v>0</v>
      </c>
      <c r="C18" s="77">
        <f t="shared" ref="C18:BN18" si="0">SUM(C11:C17)</f>
        <v>0</v>
      </c>
      <c r="D18" s="77">
        <f t="shared" si="0"/>
        <v>0</v>
      </c>
      <c r="E18" s="77">
        <f t="shared" si="0"/>
        <v>0</v>
      </c>
      <c r="F18" s="77">
        <f t="shared" si="0"/>
        <v>0</v>
      </c>
      <c r="G18" s="77">
        <f t="shared" si="0"/>
        <v>0</v>
      </c>
      <c r="H18" s="77">
        <f t="shared" si="0"/>
        <v>0</v>
      </c>
      <c r="I18" s="77">
        <f t="shared" si="0"/>
        <v>0</v>
      </c>
      <c r="J18" s="77">
        <f t="shared" si="0"/>
        <v>0</v>
      </c>
      <c r="K18" s="77">
        <f t="shared" si="0"/>
        <v>0</v>
      </c>
      <c r="L18" s="77">
        <f t="shared" si="0"/>
        <v>0</v>
      </c>
      <c r="M18" s="77">
        <f t="shared" si="0"/>
        <v>0</v>
      </c>
      <c r="N18" s="77">
        <f t="shared" si="0"/>
        <v>0</v>
      </c>
      <c r="O18" s="77">
        <f t="shared" si="0"/>
        <v>0</v>
      </c>
      <c r="P18" s="77">
        <f t="shared" si="0"/>
        <v>0</v>
      </c>
      <c r="Q18" s="77">
        <f t="shared" si="0"/>
        <v>0</v>
      </c>
      <c r="R18" s="77">
        <f t="shared" si="0"/>
        <v>0</v>
      </c>
      <c r="S18" s="77">
        <f t="shared" si="0"/>
        <v>0</v>
      </c>
      <c r="T18" s="77">
        <f t="shared" si="0"/>
        <v>0</v>
      </c>
      <c r="U18" s="77">
        <f t="shared" si="0"/>
        <v>0</v>
      </c>
      <c r="V18" s="77">
        <f t="shared" si="0"/>
        <v>0</v>
      </c>
      <c r="W18" s="77">
        <f t="shared" si="0"/>
        <v>0</v>
      </c>
      <c r="X18" s="77">
        <f t="shared" si="0"/>
        <v>0</v>
      </c>
      <c r="Y18" s="77">
        <f t="shared" si="0"/>
        <v>0</v>
      </c>
      <c r="Z18" s="77">
        <f t="shared" si="0"/>
        <v>0</v>
      </c>
      <c r="AA18" s="77">
        <f t="shared" si="0"/>
        <v>0</v>
      </c>
      <c r="AB18" s="77">
        <f t="shared" si="0"/>
        <v>0</v>
      </c>
      <c r="AC18" s="77">
        <f t="shared" si="0"/>
        <v>0</v>
      </c>
      <c r="AD18" s="77">
        <f t="shared" si="0"/>
        <v>0</v>
      </c>
      <c r="AE18" s="77">
        <f t="shared" si="0"/>
        <v>0</v>
      </c>
      <c r="AF18" s="77">
        <f t="shared" si="0"/>
        <v>0</v>
      </c>
      <c r="AG18" s="77">
        <f t="shared" si="0"/>
        <v>0</v>
      </c>
      <c r="AH18" s="77">
        <f t="shared" si="0"/>
        <v>0</v>
      </c>
      <c r="AI18" s="77">
        <f t="shared" si="0"/>
        <v>0</v>
      </c>
      <c r="AJ18" s="77">
        <f t="shared" si="0"/>
        <v>0</v>
      </c>
      <c r="AK18" s="77">
        <f t="shared" si="0"/>
        <v>0</v>
      </c>
      <c r="AL18" s="77">
        <f t="shared" si="0"/>
        <v>0</v>
      </c>
      <c r="AM18" s="77">
        <f t="shared" si="0"/>
        <v>0</v>
      </c>
      <c r="AN18" s="77">
        <f t="shared" si="0"/>
        <v>0</v>
      </c>
      <c r="AO18" s="77">
        <f t="shared" si="0"/>
        <v>0</v>
      </c>
      <c r="AP18" s="77">
        <f t="shared" si="0"/>
        <v>0</v>
      </c>
      <c r="AQ18" s="77">
        <f t="shared" si="0"/>
        <v>0</v>
      </c>
      <c r="AR18" s="77">
        <f t="shared" si="0"/>
        <v>0</v>
      </c>
      <c r="AS18" s="77">
        <f t="shared" si="0"/>
        <v>0</v>
      </c>
      <c r="AT18" s="77">
        <f t="shared" si="0"/>
        <v>0</v>
      </c>
      <c r="AU18" s="77">
        <f t="shared" si="0"/>
        <v>0</v>
      </c>
      <c r="AV18" s="77">
        <f t="shared" si="0"/>
        <v>0</v>
      </c>
      <c r="AW18" s="77">
        <f t="shared" si="0"/>
        <v>0</v>
      </c>
      <c r="AX18" s="77">
        <f t="shared" si="0"/>
        <v>82.8</v>
      </c>
      <c r="AY18" s="77">
        <f t="shared" si="0"/>
        <v>83.396000000000001</v>
      </c>
      <c r="AZ18" s="77">
        <f t="shared" si="0"/>
        <v>88.058999999999997</v>
      </c>
      <c r="BA18" s="77">
        <f t="shared" si="0"/>
        <v>56.890999999999998</v>
      </c>
      <c r="BB18" s="77">
        <f t="shared" si="0"/>
        <v>35.206000000000003</v>
      </c>
      <c r="BC18" s="77">
        <f t="shared" si="0"/>
        <v>61.433</v>
      </c>
      <c r="BD18" s="77">
        <f t="shared" si="0"/>
        <v>55.085999999999999</v>
      </c>
      <c r="BE18" s="77">
        <f t="shared" si="0"/>
        <v>63.713000000000001</v>
      </c>
      <c r="BF18" s="77">
        <f t="shared" si="0"/>
        <v>91.04</v>
      </c>
      <c r="BG18" s="77">
        <f t="shared" si="0"/>
        <v>97.930999999999997</v>
      </c>
      <c r="BH18" s="77">
        <f t="shared" si="0"/>
        <v>81.736999999999995</v>
      </c>
      <c r="BI18" s="77">
        <f t="shared" si="0"/>
        <v>77.783000000000001</v>
      </c>
      <c r="BJ18" s="77">
        <f t="shared" si="0"/>
        <v>121.646</v>
      </c>
      <c r="BK18" s="77">
        <f t="shared" si="0"/>
        <v>112.03</v>
      </c>
      <c r="BL18" s="77">
        <f t="shared" si="0"/>
        <v>90.29</v>
      </c>
      <c r="BM18" s="77">
        <f t="shared" si="0"/>
        <v>103.82</v>
      </c>
      <c r="BN18" s="77">
        <f t="shared" si="0"/>
        <v>62.28</v>
      </c>
      <c r="BO18" s="77">
        <f t="shared" ref="BO18:CW18" si="1">SUM(BO11:BO17)</f>
        <v>51.448999999999998</v>
      </c>
      <c r="BP18" s="77">
        <f t="shared" si="1"/>
        <v>30.315000000000001</v>
      </c>
      <c r="BQ18" s="77">
        <f t="shared" si="1"/>
        <v>0.377</v>
      </c>
      <c r="BR18" s="77">
        <f t="shared" si="1"/>
        <v>0.91500000000000004</v>
      </c>
      <c r="BS18" s="77">
        <f t="shared" si="1"/>
        <v>71.876000000000005</v>
      </c>
      <c r="BT18" s="77">
        <f t="shared" si="1"/>
        <v>80.100999999999999</v>
      </c>
      <c r="BU18" s="77">
        <f t="shared" si="1"/>
        <v>23.93</v>
      </c>
      <c r="BV18" s="77">
        <f t="shared" si="1"/>
        <v>49.961000000000006</v>
      </c>
      <c r="BW18" s="77">
        <f t="shared" si="1"/>
        <v>109.90900000000001</v>
      </c>
      <c r="BX18" s="77">
        <f t="shared" si="1"/>
        <v>48.491</v>
      </c>
      <c r="BY18" s="77">
        <f t="shared" si="1"/>
        <v>29.122</v>
      </c>
      <c r="BZ18" s="77">
        <f t="shared" si="1"/>
        <v>54.33</v>
      </c>
      <c r="CA18" s="77">
        <f t="shared" si="1"/>
        <v>49.137999999999998</v>
      </c>
      <c r="CB18" s="77">
        <f t="shared" si="1"/>
        <v>65.793999999999997</v>
      </c>
      <c r="CC18" s="77">
        <f t="shared" si="1"/>
        <v>11.856</v>
      </c>
      <c r="CD18" s="77">
        <f t="shared" si="1"/>
        <v>12.276</v>
      </c>
      <c r="CE18" s="77">
        <f t="shared" si="1"/>
        <v>5.4269999999999996</v>
      </c>
      <c r="CF18" s="77">
        <f t="shared" si="1"/>
        <v>29.360999999999997</v>
      </c>
      <c r="CG18" s="77">
        <f t="shared" si="1"/>
        <v>65.165999999999997</v>
      </c>
      <c r="CH18" s="77">
        <f t="shared" si="1"/>
        <v>32.570999999999998</v>
      </c>
      <c r="CI18" s="77">
        <f t="shared" si="1"/>
        <v>50.421999999999997</v>
      </c>
      <c r="CJ18" s="77">
        <f t="shared" si="1"/>
        <v>81.027000000000001</v>
      </c>
      <c r="CK18" s="77">
        <f t="shared" si="1"/>
        <v>44.81</v>
      </c>
      <c r="CL18" s="77">
        <f t="shared" si="1"/>
        <v>4.3529999999999998</v>
      </c>
      <c r="CM18" s="77">
        <f t="shared" si="1"/>
        <v>35.935000000000002</v>
      </c>
      <c r="CN18" s="77">
        <f t="shared" si="1"/>
        <v>37.762</v>
      </c>
      <c r="CO18" s="77">
        <f t="shared" si="1"/>
        <v>126.77300000000001</v>
      </c>
      <c r="CP18" s="77">
        <f t="shared" si="1"/>
        <v>90.613</v>
      </c>
      <c r="CQ18" s="77">
        <f t="shared" si="1"/>
        <v>75.137</v>
      </c>
      <c r="CR18" s="77">
        <f t="shared" si="1"/>
        <v>75.768000000000001</v>
      </c>
      <c r="CS18" s="77">
        <f t="shared" si="1"/>
        <v>76.989000000000004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721.77375000000018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>
        <v>2.2000000000000002</v>
      </c>
      <c r="CF21" s="88"/>
      <c r="CG21" s="88">
        <v>2.2000000000000002</v>
      </c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1.1000000000000001</v>
      </c>
    </row>
    <row r="22" spans="1:102" ht="24.95" customHeight="1" x14ac:dyDescent="0.2">
      <c r="A22" s="92" t="s">
        <v>18</v>
      </c>
      <c r="B22" s="93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4"/>
      <c r="AH22" s="94"/>
      <c r="AI22" s="94"/>
      <c r="AJ22" s="94"/>
      <c r="AK22" s="94"/>
      <c r="AL22" s="94"/>
      <c r="AM22" s="94"/>
      <c r="AN22" s="94"/>
      <c r="AO22" s="94"/>
      <c r="AP22" s="94"/>
      <c r="AQ22" s="94"/>
      <c r="AR22" s="94"/>
      <c r="AS22" s="94"/>
      <c r="AT22" s="94"/>
      <c r="AU22" s="94"/>
      <c r="AV22" s="94"/>
      <c r="AW22" s="94"/>
      <c r="AX22" s="94"/>
      <c r="AY22" s="94"/>
      <c r="AZ22" s="94"/>
      <c r="BA22" s="94"/>
      <c r="BB22" s="94"/>
      <c r="BC22" s="94"/>
      <c r="BD22" s="94"/>
      <c r="BE22" s="94"/>
      <c r="BF22" s="94"/>
      <c r="BG22" s="94"/>
      <c r="BH22" s="94"/>
      <c r="BI22" s="94"/>
      <c r="BJ22" s="94"/>
      <c r="BK22" s="94"/>
      <c r="BL22" s="94"/>
      <c r="BM22" s="94"/>
      <c r="BN22" s="94"/>
      <c r="BO22" s="94"/>
      <c r="BP22" s="94">
        <v>4.8</v>
      </c>
      <c r="BQ22" s="94"/>
      <c r="BR22" s="94">
        <v>1.4</v>
      </c>
      <c r="BS22" s="94">
        <v>1.3</v>
      </c>
      <c r="BT22" s="94">
        <v>1.4</v>
      </c>
      <c r="BU22" s="94">
        <v>1.4</v>
      </c>
      <c r="BV22" s="94">
        <v>2.9</v>
      </c>
      <c r="BW22" s="94">
        <v>2.9</v>
      </c>
      <c r="BX22" s="94">
        <v>7.8</v>
      </c>
      <c r="BY22" s="94">
        <v>11.4</v>
      </c>
      <c r="BZ22" s="94">
        <v>3.1</v>
      </c>
      <c r="CA22" s="94">
        <v>14</v>
      </c>
      <c r="CB22" s="94">
        <v>22.9</v>
      </c>
      <c r="CC22" s="94">
        <v>38.1</v>
      </c>
      <c r="CD22" s="94">
        <v>2.8</v>
      </c>
      <c r="CE22" s="94">
        <v>2.8</v>
      </c>
      <c r="CF22" s="94">
        <v>2.7</v>
      </c>
      <c r="CG22" s="94">
        <v>2.7</v>
      </c>
      <c r="CH22" s="94">
        <v>2.7</v>
      </c>
      <c r="CI22" s="94">
        <v>2.7</v>
      </c>
      <c r="CJ22" s="94">
        <v>2.6</v>
      </c>
      <c r="CK22" s="94">
        <v>2.6</v>
      </c>
      <c r="CL22" s="94">
        <v>2.6</v>
      </c>
      <c r="CM22" s="94">
        <v>2.6</v>
      </c>
      <c r="CN22" s="94">
        <v>2.6</v>
      </c>
      <c r="CO22" s="94">
        <v>2.6</v>
      </c>
      <c r="CP22" s="94"/>
      <c r="CQ22" s="94"/>
      <c r="CR22" s="94"/>
      <c r="CS22" s="94"/>
      <c r="CT22" s="95"/>
      <c r="CU22" s="95"/>
      <c r="CV22" s="95"/>
      <c r="CW22" s="96"/>
      <c r="CX22" s="97">
        <f t="array" ref="CX22">SUMPRODUCT(B22:CW22*0.25)</f>
        <v>36.349999999999994</v>
      </c>
    </row>
    <row r="23" spans="1:102" ht="24.95" customHeight="1" x14ac:dyDescent="0.2">
      <c r="A23" s="92" t="s">
        <v>19</v>
      </c>
      <c r="B23" s="98"/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99"/>
      <c r="V23" s="99"/>
      <c r="W23" s="99"/>
      <c r="X23" s="99"/>
      <c r="Y23" s="99"/>
      <c r="Z23" s="99"/>
      <c r="AA23" s="99"/>
      <c r="AB23" s="99"/>
      <c r="AC23" s="99"/>
      <c r="AD23" s="99"/>
      <c r="AE23" s="99"/>
      <c r="AF23" s="99"/>
      <c r="AG23" s="99"/>
      <c r="AH23" s="99"/>
      <c r="AI23" s="99"/>
      <c r="AJ23" s="99"/>
      <c r="AK23" s="99"/>
      <c r="AL23" s="99"/>
      <c r="AM23" s="99"/>
      <c r="AN23" s="99"/>
      <c r="AO23" s="99"/>
      <c r="AP23" s="99"/>
      <c r="AQ23" s="99"/>
      <c r="AR23" s="99"/>
      <c r="AS23" s="99"/>
      <c r="AT23" s="99"/>
      <c r="AU23" s="99"/>
      <c r="AV23" s="99"/>
      <c r="AW23" s="99"/>
      <c r="AX23" s="99"/>
      <c r="AY23" s="99">
        <v>16.422000000000001</v>
      </c>
      <c r="AZ23" s="99"/>
      <c r="BA23" s="99"/>
      <c r="BB23" s="99">
        <v>25.271999999999998</v>
      </c>
      <c r="BC23" s="99">
        <v>18.126999999999999</v>
      </c>
      <c r="BD23" s="99">
        <v>3.2719999999999998</v>
      </c>
      <c r="BE23" s="99"/>
      <c r="BF23" s="99"/>
      <c r="BG23" s="99"/>
      <c r="BH23" s="99"/>
      <c r="BI23" s="99"/>
      <c r="BJ23" s="99"/>
      <c r="BK23" s="99"/>
      <c r="BL23" s="99"/>
      <c r="BM23" s="99">
        <v>1.0680000000000001</v>
      </c>
      <c r="BN23" s="99">
        <v>0.54</v>
      </c>
      <c r="BO23" s="99"/>
      <c r="BP23" s="99">
        <v>16.933</v>
      </c>
      <c r="BQ23" s="99">
        <v>6.1609999999999996</v>
      </c>
      <c r="BR23" s="99">
        <v>1.9</v>
      </c>
      <c r="BS23" s="99">
        <v>29.433</v>
      </c>
      <c r="BT23" s="99">
        <v>6.0510000000000002</v>
      </c>
      <c r="BU23" s="99">
        <v>2</v>
      </c>
      <c r="BV23" s="99">
        <v>5.31</v>
      </c>
      <c r="BW23" s="99">
        <v>4.2</v>
      </c>
      <c r="BX23" s="99">
        <v>4.0999999999999996</v>
      </c>
      <c r="BY23" s="99">
        <v>4.2</v>
      </c>
      <c r="BZ23" s="99">
        <v>4.3</v>
      </c>
      <c r="CA23" s="99">
        <v>4.3</v>
      </c>
      <c r="CB23" s="99">
        <v>4.4000000000000004</v>
      </c>
      <c r="CC23" s="99">
        <v>4.4000000000000004</v>
      </c>
      <c r="CD23" s="99">
        <v>4.5940000000000003</v>
      </c>
      <c r="CE23" s="99">
        <v>32.055</v>
      </c>
      <c r="CF23" s="99">
        <v>18.991</v>
      </c>
      <c r="CG23" s="99">
        <v>5.48</v>
      </c>
      <c r="CH23" s="99">
        <v>24.901</v>
      </c>
      <c r="CI23" s="99">
        <v>16.931999999999999</v>
      </c>
      <c r="CJ23" s="99">
        <v>3.8</v>
      </c>
      <c r="CK23" s="99">
        <v>3.8</v>
      </c>
      <c r="CL23" s="99">
        <v>51.241999999999997</v>
      </c>
      <c r="CM23" s="99">
        <v>35.887999999999998</v>
      </c>
      <c r="CN23" s="99">
        <v>5.1360000000000001</v>
      </c>
      <c r="CO23" s="99">
        <v>3.7949999999999999</v>
      </c>
      <c r="CP23" s="99">
        <v>3.8490000000000002</v>
      </c>
      <c r="CQ23" s="99">
        <v>14.651999999999999</v>
      </c>
      <c r="CR23" s="99">
        <v>2.931</v>
      </c>
      <c r="CS23" s="99">
        <v>3.544</v>
      </c>
      <c r="CT23" s="100"/>
      <c r="CU23" s="100"/>
      <c r="CV23" s="100"/>
      <c r="CW23" s="96"/>
      <c r="CX23" s="97">
        <f t="array" ref="CX23">SUMPRODUCT(B23:CW23*0.25)</f>
        <v>98.494749999999996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 t="str">
        <f t="shared" ref="B28:P28" si="2">IF(LEN(B$3)&gt;0,SUM(B21:B27),"")</f>
        <v/>
      </c>
      <c r="C28" s="107" t="str">
        <f t="shared" si="2"/>
        <v/>
      </c>
      <c r="D28" s="107" t="str">
        <f t="shared" si="2"/>
        <v/>
      </c>
      <c r="E28" s="107" t="str">
        <f t="shared" si="2"/>
        <v/>
      </c>
      <c r="F28" s="107" t="str">
        <f t="shared" si="2"/>
        <v/>
      </c>
      <c r="G28" s="107" t="str">
        <f t="shared" si="2"/>
        <v/>
      </c>
      <c r="H28" s="107" t="str">
        <f t="shared" si="2"/>
        <v/>
      </c>
      <c r="I28" s="107" t="str">
        <f t="shared" si="2"/>
        <v/>
      </c>
      <c r="J28" s="107" t="str">
        <f t="shared" si="2"/>
        <v/>
      </c>
      <c r="K28" s="107" t="str">
        <f t="shared" si="2"/>
        <v/>
      </c>
      <c r="L28" s="107" t="str">
        <f t="shared" si="2"/>
        <v/>
      </c>
      <c r="M28" s="107" t="str">
        <f t="shared" si="2"/>
        <v/>
      </c>
      <c r="N28" s="107" t="str">
        <f t="shared" si="2"/>
        <v/>
      </c>
      <c r="O28" s="107" t="str">
        <f t="shared" si="2"/>
        <v/>
      </c>
      <c r="P28" s="107" t="str">
        <f t="shared" si="2"/>
        <v/>
      </c>
      <c r="Q28" s="107">
        <f>SUM(Q21:Q27)</f>
        <v>0</v>
      </c>
      <c r="R28" s="107">
        <f t="shared" ref="R28:CC28" si="3">SUM(R21:R27)</f>
        <v>0</v>
      </c>
      <c r="S28" s="107">
        <f t="shared" si="3"/>
        <v>0</v>
      </c>
      <c r="T28" s="107">
        <f t="shared" si="3"/>
        <v>0</v>
      </c>
      <c r="U28" s="107">
        <f t="shared" si="3"/>
        <v>0</v>
      </c>
      <c r="V28" s="107">
        <f t="shared" si="3"/>
        <v>0</v>
      </c>
      <c r="W28" s="107">
        <f t="shared" si="3"/>
        <v>0</v>
      </c>
      <c r="X28" s="107">
        <f t="shared" si="3"/>
        <v>0</v>
      </c>
      <c r="Y28" s="107">
        <f t="shared" si="3"/>
        <v>0</v>
      </c>
      <c r="Z28" s="107">
        <f t="shared" si="3"/>
        <v>0</v>
      </c>
      <c r="AA28" s="107">
        <f t="shared" si="3"/>
        <v>0</v>
      </c>
      <c r="AB28" s="107">
        <f t="shared" si="3"/>
        <v>0</v>
      </c>
      <c r="AC28" s="107">
        <f t="shared" si="3"/>
        <v>0</v>
      </c>
      <c r="AD28" s="107">
        <f t="shared" si="3"/>
        <v>0</v>
      </c>
      <c r="AE28" s="107">
        <f t="shared" si="3"/>
        <v>0</v>
      </c>
      <c r="AF28" s="107">
        <f t="shared" si="3"/>
        <v>0</v>
      </c>
      <c r="AG28" s="107">
        <f t="shared" si="3"/>
        <v>0</v>
      </c>
      <c r="AH28" s="107">
        <f t="shared" si="3"/>
        <v>0</v>
      </c>
      <c r="AI28" s="107">
        <f t="shared" si="3"/>
        <v>0</v>
      </c>
      <c r="AJ28" s="107">
        <f t="shared" si="3"/>
        <v>0</v>
      </c>
      <c r="AK28" s="107">
        <f t="shared" si="3"/>
        <v>0</v>
      </c>
      <c r="AL28" s="107">
        <f t="shared" si="3"/>
        <v>0</v>
      </c>
      <c r="AM28" s="107">
        <f t="shared" si="3"/>
        <v>0</v>
      </c>
      <c r="AN28" s="107">
        <f t="shared" si="3"/>
        <v>0</v>
      </c>
      <c r="AO28" s="107">
        <f t="shared" si="3"/>
        <v>0</v>
      </c>
      <c r="AP28" s="107">
        <f t="shared" si="3"/>
        <v>0</v>
      </c>
      <c r="AQ28" s="107">
        <f t="shared" si="3"/>
        <v>0</v>
      </c>
      <c r="AR28" s="107">
        <f t="shared" si="3"/>
        <v>0</v>
      </c>
      <c r="AS28" s="107">
        <f t="shared" si="3"/>
        <v>0</v>
      </c>
      <c r="AT28" s="107">
        <f t="shared" si="3"/>
        <v>0</v>
      </c>
      <c r="AU28" s="107">
        <f t="shared" si="3"/>
        <v>0</v>
      </c>
      <c r="AV28" s="107">
        <f t="shared" si="3"/>
        <v>0</v>
      </c>
      <c r="AW28" s="107">
        <f t="shared" si="3"/>
        <v>0</v>
      </c>
      <c r="AX28" s="107">
        <f t="shared" si="3"/>
        <v>0</v>
      </c>
      <c r="AY28" s="107">
        <f t="shared" si="3"/>
        <v>16.422000000000001</v>
      </c>
      <c r="AZ28" s="107">
        <f t="shared" si="3"/>
        <v>0</v>
      </c>
      <c r="BA28" s="107">
        <f t="shared" si="3"/>
        <v>0</v>
      </c>
      <c r="BB28" s="107">
        <f t="shared" si="3"/>
        <v>25.271999999999998</v>
      </c>
      <c r="BC28" s="107">
        <f t="shared" si="3"/>
        <v>18.126999999999999</v>
      </c>
      <c r="BD28" s="107">
        <f t="shared" si="3"/>
        <v>3.2719999999999998</v>
      </c>
      <c r="BE28" s="107">
        <f t="shared" si="3"/>
        <v>0</v>
      </c>
      <c r="BF28" s="107">
        <f t="shared" si="3"/>
        <v>0</v>
      </c>
      <c r="BG28" s="107">
        <f t="shared" si="3"/>
        <v>0</v>
      </c>
      <c r="BH28" s="107">
        <f t="shared" si="3"/>
        <v>0</v>
      </c>
      <c r="BI28" s="107">
        <f t="shared" si="3"/>
        <v>0</v>
      </c>
      <c r="BJ28" s="107">
        <f t="shared" si="3"/>
        <v>0</v>
      </c>
      <c r="BK28" s="107">
        <f t="shared" si="3"/>
        <v>0</v>
      </c>
      <c r="BL28" s="107">
        <f t="shared" si="3"/>
        <v>0</v>
      </c>
      <c r="BM28" s="107">
        <f t="shared" si="3"/>
        <v>1.0680000000000001</v>
      </c>
      <c r="BN28" s="107">
        <f t="shared" si="3"/>
        <v>0.54</v>
      </c>
      <c r="BO28" s="107">
        <f t="shared" si="3"/>
        <v>0</v>
      </c>
      <c r="BP28" s="107">
        <f t="shared" si="3"/>
        <v>21.733000000000001</v>
      </c>
      <c r="BQ28" s="107">
        <f t="shared" si="3"/>
        <v>6.1609999999999996</v>
      </c>
      <c r="BR28" s="107">
        <f t="shared" si="3"/>
        <v>3.3</v>
      </c>
      <c r="BS28" s="107">
        <f t="shared" si="3"/>
        <v>30.733000000000001</v>
      </c>
      <c r="BT28" s="107">
        <f t="shared" si="3"/>
        <v>7.4510000000000005</v>
      </c>
      <c r="BU28" s="107">
        <f t="shared" si="3"/>
        <v>3.4</v>
      </c>
      <c r="BV28" s="107">
        <f t="shared" si="3"/>
        <v>8.2099999999999991</v>
      </c>
      <c r="BW28" s="107">
        <f t="shared" si="3"/>
        <v>7.1</v>
      </c>
      <c r="BX28" s="107">
        <f t="shared" si="3"/>
        <v>11.899999999999999</v>
      </c>
      <c r="BY28" s="107">
        <f t="shared" si="3"/>
        <v>15.600000000000001</v>
      </c>
      <c r="BZ28" s="107">
        <f t="shared" si="3"/>
        <v>7.4</v>
      </c>
      <c r="CA28" s="107">
        <f t="shared" si="3"/>
        <v>18.3</v>
      </c>
      <c r="CB28" s="107">
        <f t="shared" si="3"/>
        <v>27.299999999999997</v>
      </c>
      <c r="CC28" s="107">
        <f t="shared" si="3"/>
        <v>42.5</v>
      </c>
      <c r="CD28" s="107">
        <f t="shared" ref="CD28:CW28" si="4">SUM(CD21:CD27)</f>
        <v>7.3940000000000001</v>
      </c>
      <c r="CE28" s="107">
        <f t="shared" si="4"/>
        <v>37.055</v>
      </c>
      <c r="CF28" s="107">
        <f t="shared" si="4"/>
        <v>21.690999999999999</v>
      </c>
      <c r="CG28" s="107">
        <f t="shared" si="4"/>
        <v>10.38</v>
      </c>
      <c r="CH28" s="107">
        <f t="shared" si="4"/>
        <v>27.600999999999999</v>
      </c>
      <c r="CI28" s="107">
        <f t="shared" si="4"/>
        <v>19.631999999999998</v>
      </c>
      <c r="CJ28" s="107">
        <f t="shared" si="4"/>
        <v>6.4</v>
      </c>
      <c r="CK28" s="107">
        <f t="shared" si="4"/>
        <v>6.4</v>
      </c>
      <c r="CL28" s="107">
        <f t="shared" si="4"/>
        <v>53.841999999999999</v>
      </c>
      <c r="CM28" s="107">
        <f t="shared" si="4"/>
        <v>38.488</v>
      </c>
      <c r="CN28" s="107">
        <f t="shared" si="4"/>
        <v>7.7360000000000007</v>
      </c>
      <c r="CO28" s="107">
        <f t="shared" si="4"/>
        <v>6.3949999999999996</v>
      </c>
      <c r="CP28" s="107">
        <f t="shared" si="4"/>
        <v>3.8490000000000002</v>
      </c>
      <c r="CQ28" s="107">
        <f t="shared" si="4"/>
        <v>14.651999999999999</v>
      </c>
      <c r="CR28" s="107">
        <f t="shared" si="4"/>
        <v>2.931</v>
      </c>
      <c r="CS28" s="107">
        <f t="shared" si="4"/>
        <v>3.544</v>
      </c>
      <c r="CT28" s="108">
        <f t="shared" si="4"/>
        <v>0</v>
      </c>
      <c r="CU28" s="108">
        <f t="shared" si="4"/>
        <v>0</v>
      </c>
      <c r="CV28" s="108">
        <f t="shared" si="4"/>
        <v>0</v>
      </c>
      <c r="CW28" s="109">
        <f t="shared" si="4"/>
        <v>0</v>
      </c>
      <c r="CX28" s="110">
        <f>SUM(CX21:CX27)</f>
        <v>135.94475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25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>
        <v>82.8</v>
      </c>
      <c r="AY32" s="94">
        <v>99.817999999999998</v>
      </c>
      <c r="AZ32" s="94">
        <v>88.058999999999997</v>
      </c>
      <c r="BA32" s="94">
        <v>56.890999999999998</v>
      </c>
      <c r="BB32" s="94">
        <v>60.478000000000002</v>
      </c>
      <c r="BC32" s="94">
        <v>79.56</v>
      </c>
      <c r="BD32" s="94">
        <v>58.357999999999997</v>
      </c>
      <c r="BE32" s="94">
        <v>63.713000000000001</v>
      </c>
      <c r="BF32" s="94">
        <v>91.04</v>
      </c>
      <c r="BG32" s="94">
        <v>97.930999999999997</v>
      </c>
      <c r="BH32" s="94">
        <v>81.736999999999995</v>
      </c>
      <c r="BI32" s="94">
        <v>77.783000000000001</v>
      </c>
      <c r="BJ32" s="94">
        <v>121.646</v>
      </c>
      <c r="BK32" s="94">
        <v>112.03</v>
      </c>
      <c r="BL32" s="94">
        <v>90.29</v>
      </c>
      <c r="BM32" s="94">
        <v>104.88800000000001</v>
      </c>
      <c r="BN32" s="94">
        <v>62.82</v>
      </c>
      <c r="BO32" s="94">
        <v>51.448999999999998</v>
      </c>
      <c r="BP32" s="94">
        <v>52.048000000000002</v>
      </c>
      <c r="BQ32" s="94">
        <v>6.5380000000000003</v>
      </c>
      <c r="BR32" s="94">
        <v>4.2149999999999999</v>
      </c>
      <c r="BS32" s="94">
        <v>102.60899999999999</v>
      </c>
      <c r="BT32" s="94">
        <v>87.552000000000007</v>
      </c>
      <c r="BU32" s="94">
        <v>27.33</v>
      </c>
      <c r="BV32" s="94">
        <v>58.170999999999999</v>
      </c>
      <c r="BW32" s="94">
        <v>117.009</v>
      </c>
      <c r="BX32" s="94">
        <v>60.390999999999998</v>
      </c>
      <c r="BY32" s="94">
        <v>44.722000000000001</v>
      </c>
      <c r="BZ32" s="94">
        <v>61.73</v>
      </c>
      <c r="CA32" s="94">
        <v>67.438000000000002</v>
      </c>
      <c r="CB32" s="94">
        <v>93.093999999999994</v>
      </c>
      <c r="CC32" s="94">
        <v>54.356000000000002</v>
      </c>
      <c r="CD32" s="94">
        <v>19.670000000000002</v>
      </c>
      <c r="CE32" s="94">
        <v>42.481999999999999</v>
      </c>
      <c r="CF32" s="94">
        <v>51.052</v>
      </c>
      <c r="CG32" s="94">
        <v>75.546000000000006</v>
      </c>
      <c r="CH32" s="94">
        <v>60.171999999999997</v>
      </c>
      <c r="CI32" s="94">
        <v>70.054000000000002</v>
      </c>
      <c r="CJ32" s="94">
        <v>87.427000000000007</v>
      </c>
      <c r="CK32" s="94">
        <v>51.21</v>
      </c>
      <c r="CL32" s="94">
        <v>58.195</v>
      </c>
      <c r="CM32" s="94">
        <v>74.423000000000002</v>
      </c>
      <c r="CN32" s="94">
        <v>45.497999999999998</v>
      </c>
      <c r="CO32" s="94">
        <v>133.16800000000001</v>
      </c>
      <c r="CP32" s="94">
        <v>94.462000000000003</v>
      </c>
      <c r="CQ32" s="94">
        <v>89.789000000000001</v>
      </c>
      <c r="CR32" s="94">
        <v>78.698999999999998</v>
      </c>
      <c r="CS32" s="94">
        <v>80.533000000000001</v>
      </c>
      <c r="CT32" s="95"/>
      <c r="CU32" s="95"/>
      <c r="CV32" s="95"/>
      <c r="CW32" s="96"/>
      <c r="CX32" s="97">
        <f t="array" ref="CX32">SUMPRODUCT(B32:CW32*0.25)</f>
        <v>857.71850000000018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29</v>
      </c>
      <c r="B34" s="76">
        <f>SUM(B31:B33)</f>
        <v>0</v>
      </c>
      <c r="C34" s="77">
        <f t="shared" ref="C34:BN34" si="5">SUM(C31:C33)</f>
        <v>0</v>
      </c>
      <c r="D34" s="77">
        <f t="shared" si="5"/>
        <v>0</v>
      </c>
      <c r="E34" s="77">
        <f t="shared" si="5"/>
        <v>0</v>
      </c>
      <c r="F34" s="77">
        <f t="shared" si="5"/>
        <v>0</v>
      </c>
      <c r="G34" s="77">
        <f t="shared" si="5"/>
        <v>0</v>
      </c>
      <c r="H34" s="77">
        <f t="shared" si="5"/>
        <v>0</v>
      </c>
      <c r="I34" s="77">
        <f t="shared" si="5"/>
        <v>0</v>
      </c>
      <c r="J34" s="77">
        <f t="shared" si="5"/>
        <v>0</v>
      </c>
      <c r="K34" s="77">
        <f t="shared" si="5"/>
        <v>0</v>
      </c>
      <c r="L34" s="77">
        <f t="shared" si="5"/>
        <v>0</v>
      </c>
      <c r="M34" s="77">
        <f t="shared" si="5"/>
        <v>0</v>
      </c>
      <c r="N34" s="77">
        <f t="shared" si="5"/>
        <v>0</v>
      </c>
      <c r="O34" s="77">
        <f t="shared" si="5"/>
        <v>0</v>
      </c>
      <c r="P34" s="77">
        <f t="shared" si="5"/>
        <v>0</v>
      </c>
      <c r="Q34" s="77">
        <f t="shared" si="5"/>
        <v>0</v>
      </c>
      <c r="R34" s="77">
        <f t="shared" si="5"/>
        <v>0</v>
      </c>
      <c r="S34" s="77">
        <f t="shared" si="5"/>
        <v>0</v>
      </c>
      <c r="T34" s="77">
        <f t="shared" si="5"/>
        <v>0</v>
      </c>
      <c r="U34" s="77">
        <f t="shared" si="5"/>
        <v>0</v>
      </c>
      <c r="V34" s="77">
        <f t="shared" si="5"/>
        <v>0</v>
      </c>
      <c r="W34" s="77">
        <f t="shared" si="5"/>
        <v>0</v>
      </c>
      <c r="X34" s="77">
        <f t="shared" si="5"/>
        <v>0</v>
      </c>
      <c r="Y34" s="77">
        <f t="shared" si="5"/>
        <v>0</v>
      </c>
      <c r="Z34" s="77">
        <f t="shared" si="5"/>
        <v>0</v>
      </c>
      <c r="AA34" s="77">
        <f t="shared" si="5"/>
        <v>0</v>
      </c>
      <c r="AB34" s="77">
        <f t="shared" si="5"/>
        <v>0</v>
      </c>
      <c r="AC34" s="77">
        <f t="shared" si="5"/>
        <v>0</v>
      </c>
      <c r="AD34" s="77">
        <f t="shared" si="5"/>
        <v>0</v>
      </c>
      <c r="AE34" s="77">
        <f t="shared" si="5"/>
        <v>0</v>
      </c>
      <c r="AF34" s="77">
        <f t="shared" si="5"/>
        <v>0</v>
      </c>
      <c r="AG34" s="77">
        <f t="shared" si="5"/>
        <v>0</v>
      </c>
      <c r="AH34" s="77">
        <f t="shared" si="5"/>
        <v>0</v>
      </c>
      <c r="AI34" s="77">
        <f t="shared" si="5"/>
        <v>0</v>
      </c>
      <c r="AJ34" s="77">
        <f t="shared" si="5"/>
        <v>0</v>
      </c>
      <c r="AK34" s="77">
        <f t="shared" si="5"/>
        <v>0</v>
      </c>
      <c r="AL34" s="77">
        <f t="shared" si="5"/>
        <v>0</v>
      </c>
      <c r="AM34" s="77">
        <f t="shared" si="5"/>
        <v>0</v>
      </c>
      <c r="AN34" s="77">
        <f t="shared" si="5"/>
        <v>0</v>
      </c>
      <c r="AO34" s="77">
        <f t="shared" si="5"/>
        <v>0</v>
      </c>
      <c r="AP34" s="77">
        <f t="shared" si="5"/>
        <v>0</v>
      </c>
      <c r="AQ34" s="77">
        <f t="shared" si="5"/>
        <v>0</v>
      </c>
      <c r="AR34" s="77">
        <f t="shared" si="5"/>
        <v>0</v>
      </c>
      <c r="AS34" s="77">
        <f t="shared" si="5"/>
        <v>0</v>
      </c>
      <c r="AT34" s="77">
        <f t="shared" si="5"/>
        <v>0</v>
      </c>
      <c r="AU34" s="77">
        <f t="shared" si="5"/>
        <v>0</v>
      </c>
      <c r="AV34" s="77">
        <f t="shared" si="5"/>
        <v>0</v>
      </c>
      <c r="AW34" s="77">
        <f t="shared" si="5"/>
        <v>0</v>
      </c>
      <c r="AX34" s="77">
        <f t="shared" si="5"/>
        <v>82.8</v>
      </c>
      <c r="AY34" s="77">
        <f t="shared" si="5"/>
        <v>99.817999999999998</v>
      </c>
      <c r="AZ34" s="77">
        <f t="shared" si="5"/>
        <v>88.058999999999997</v>
      </c>
      <c r="BA34" s="77">
        <f t="shared" si="5"/>
        <v>56.890999999999998</v>
      </c>
      <c r="BB34" s="77">
        <f t="shared" si="5"/>
        <v>60.478000000000002</v>
      </c>
      <c r="BC34" s="77">
        <f t="shared" si="5"/>
        <v>79.56</v>
      </c>
      <c r="BD34" s="77">
        <f t="shared" si="5"/>
        <v>58.357999999999997</v>
      </c>
      <c r="BE34" s="77">
        <f t="shared" si="5"/>
        <v>63.713000000000001</v>
      </c>
      <c r="BF34" s="77">
        <f t="shared" si="5"/>
        <v>91.04</v>
      </c>
      <c r="BG34" s="77">
        <f t="shared" si="5"/>
        <v>97.930999999999997</v>
      </c>
      <c r="BH34" s="77">
        <f t="shared" si="5"/>
        <v>81.736999999999995</v>
      </c>
      <c r="BI34" s="77">
        <f t="shared" si="5"/>
        <v>77.783000000000001</v>
      </c>
      <c r="BJ34" s="77">
        <f t="shared" si="5"/>
        <v>121.646</v>
      </c>
      <c r="BK34" s="77">
        <f t="shared" si="5"/>
        <v>112.03</v>
      </c>
      <c r="BL34" s="77">
        <f t="shared" si="5"/>
        <v>90.29</v>
      </c>
      <c r="BM34" s="77">
        <f t="shared" si="5"/>
        <v>104.88800000000001</v>
      </c>
      <c r="BN34" s="77">
        <f t="shared" si="5"/>
        <v>62.82</v>
      </c>
      <c r="BO34" s="77">
        <f t="shared" ref="BO34:CW34" si="6">SUM(BO31:BO33)</f>
        <v>51.448999999999998</v>
      </c>
      <c r="BP34" s="77">
        <f t="shared" si="6"/>
        <v>52.048000000000002</v>
      </c>
      <c r="BQ34" s="77">
        <f t="shared" si="6"/>
        <v>6.5380000000000003</v>
      </c>
      <c r="BR34" s="77">
        <f t="shared" si="6"/>
        <v>4.2149999999999999</v>
      </c>
      <c r="BS34" s="77">
        <f t="shared" si="6"/>
        <v>102.60899999999999</v>
      </c>
      <c r="BT34" s="77">
        <f t="shared" si="6"/>
        <v>87.552000000000007</v>
      </c>
      <c r="BU34" s="77">
        <f t="shared" si="6"/>
        <v>27.33</v>
      </c>
      <c r="BV34" s="77">
        <f t="shared" si="6"/>
        <v>58.170999999999999</v>
      </c>
      <c r="BW34" s="77">
        <f t="shared" si="6"/>
        <v>117.009</v>
      </c>
      <c r="BX34" s="77">
        <f t="shared" si="6"/>
        <v>60.390999999999998</v>
      </c>
      <c r="BY34" s="77">
        <f t="shared" si="6"/>
        <v>44.722000000000001</v>
      </c>
      <c r="BZ34" s="77">
        <f t="shared" si="6"/>
        <v>61.73</v>
      </c>
      <c r="CA34" s="77">
        <f t="shared" si="6"/>
        <v>67.438000000000002</v>
      </c>
      <c r="CB34" s="77">
        <f t="shared" si="6"/>
        <v>93.093999999999994</v>
      </c>
      <c r="CC34" s="77">
        <f t="shared" si="6"/>
        <v>54.356000000000002</v>
      </c>
      <c r="CD34" s="77">
        <f t="shared" si="6"/>
        <v>19.670000000000002</v>
      </c>
      <c r="CE34" s="77">
        <f t="shared" si="6"/>
        <v>42.481999999999999</v>
      </c>
      <c r="CF34" s="77">
        <f t="shared" si="6"/>
        <v>51.052</v>
      </c>
      <c r="CG34" s="77">
        <f t="shared" si="6"/>
        <v>75.546000000000006</v>
      </c>
      <c r="CH34" s="77">
        <f t="shared" si="6"/>
        <v>60.171999999999997</v>
      </c>
      <c r="CI34" s="77">
        <f t="shared" si="6"/>
        <v>70.054000000000002</v>
      </c>
      <c r="CJ34" s="77">
        <f t="shared" si="6"/>
        <v>87.427000000000007</v>
      </c>
      <c r="CK34" s="77">
        <f t="shared" si="6"/>
        <v>51.21</v>
      </c>
      <c r="CL34" s="77">
        <f t="shared" si="6"/>
        <v>58.195</v>
      </c>
      <c r="CM34" s="77">
        <f t="shared" si="6"/>
        <v>74.423000000000002</v>
      </c>
      <c r="CN34" s="77">
        <f t="shared" si="6"/>
        <v>45.497999999999998</v>
      </c>
      <c r="CO34" s="77">
        <f t="shared" si="6"/>
        <v>133.16800000000001</v>
      </c>
      <c r="CP34" s="77">
        <f t="shared" si="6"/>
        <v>94.462000000000003</v>
      </c>
      <c r="CQ34" s="77">
        <f t="shared" si="6"/>
        <v>89.789000000000001</v>
      </c>
      <c r="CR34" s="77">
        <f t="shared" si="6"/>
        <v>78.698999999999998</v>
      </c>
      <c r="CS34" s="77">
        <f t="shared" si="6"/>
        <v>80.533000000000001</v>
      </c>
      <c r="CT34" s="78">
        <f t="shared" si="6"/>
        <v>0</v>
      </c>
      <c r="CU34" s="78">
        <f t="shared" si="6"/>
        <v>0</v>
      </c>
      <c r="CV34" s="78">
        <f t="shared" si="6"/>
        <v>0</v>
      </c>
      <c r="CW34" s="79">
        <f t="shared" si="6"/>
        <v>0</v>
      </c>
      <c r="CX34" s="80">
        <f>SUM(CX31:CX33)</f>
        <v>857.71850000000018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47" t="s">
        <v>30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31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32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33</v>
      </c>
      <c r="B39" s="119"/>
      <c r="C39" s="120"/>
      <c r="D39" s="120"/>
      <c r="E39" s="120"/>
      <c r="F39" s="120"/>
      <c r="G39" s="120"/>
      <c r="H39" s="120"/>
      <c r="I39" s="120"/>
      <c r="J39" s="120"/>
      <c r="K39" s="120"/>
      <c r="L39" s="120"/>
      <c r="M39" s="120"/>
      <c r="N39" s="120"/>
      <c r="O39" s="120"/>
      <c r="P39" s="120"/>
      <c r="Q39" s="120"/>
      <c r="R39" s="120"/>
      <c r="S39" s="120"/>
      <c r="T39" s="120"/>
      <c r="U39" s="120"/>
      <c r="V39" s="120"/>
      <c r="W39" s="120"/>
      <c r="X39" s="120"/>
      <c r="Y39" s="120"/>
      <c r="Z39" s="120"/>
      <c r="AA39" s="120"/>
      <c r="AB39" s="120"/>
      <c r="AC39" s="120"/>
      <c r="AD39" s="120"/>
      <c r="AE39" s="120"/>
      <c r="AF39" s="120"/>
      <c r="AG39" s="120"/>
      <c r="AH39" s="120"/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/>
      <c r="BJ39" s="120"/>
      <c r="BK39" s="120"/>
      <c r="BL39" s="120"/>
      <c r="BM39" s="120"/>
      <c r="BN39" s="120"/>
      <c r="BO39" s="120"/>
      <c r="BP39" s="120"/>
      <c r="BQ39" s="120">
        <v>56.3</v>
      </c>
      <c r="BR39" s="120">
        <v>28.1</v>
      </c>
      <c r="BS39" s="120"/>
      <c r="BT39" s="120"/>
      <c r="BU39" s="120">
        <v>27.3</v>
      </c>
      <c r="BV39" s="120"/>
      <c r="BW39" s="120"/>
      <c r="BX39" s="120"/>
      <c r="BY39" s="120"/>
      <c r="BZ39" s="120"/>
      <c r="CA39" s="120">
        <v>0.3</v>
      </c>
      <c r="CB39" s="120"/>
      <c r="CC39" s="120">
        <v>37.9</v>
      </c>
      <c r="CD39" s="120"/>
      <c r="CE39" s="120"/>
      <c r="CF39" s="120"/>
      <c r="CG39" s="120"/>
      <c r="CH39" s="120"/>
      <c r="CI39" s="120"/>
      <c r="CJ39" s="120"/>
      <c r="CK39" s="120"/>
      <c r="CL39" s="120"/>
      <c r="CM39" s="120"/>
      <c r="CN39" s="120"/>
      <c r="CO39" s="120"/>
      <c r="CP39" s="120"/>
      <c r="CQ39" s="120"/>
      <c r="CR39" s="120"/>
      <c r="CS39" s="120">
        <v>12</v>
      </c>
      <c r="CT39" s="122"/>
      <c r="CU39" s="122"/>
      <c r="CV39" s="122"/>
      <c r="CW39" s="121"/>
      <c r="CX39" s="97">
        <f t="array" ref="CX39">SUMPRODUCT(B39:CW39*0.25)</f>
        <v>40.475000000000001</v>
      </c>
    </row>
    <row r="40" spans="1:102" ht="24.95" customHeight="1" x14ac:dyDescent="0.2">
      <c r="A40" s="118" t="s">
        <v>34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35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0</v>
      </c>
    </row>
    <row r="42" spans="1:102" ht="30" customHeight="1" thickBot="1" x14ac:dyDescent="0.25">
      <c r="A42" s="105" t="s">
        <v>36</v>
      </c>
      <c r="B42" s="106">
        <f>SUM(B37:B41)</f>
        <v>0</v>
      </c>
      <c r="C42" s="107">
        <f t="shared" ref="C42:BN42" si="7">SUM(C37:C41)</f>
        <v>0</v>
      </c>
      <c r="D42" s="107">
        <f t="shared" si="7"/>
        <v>0</v>
      </c>
      <c r="E42" s="107">
        <f t="shared" si="7"/>
        <v>0</v>
      </c>
      <c r="F42" s="107">
        <f t="shared" si="7"/>
        <v>0</v>
      </c>
      <c r="G42" s="107">
        <f t="shared" si="7"/>
        <v>0</v>
      </c>
      <c r="H42" s="107">
        <f t="shared" si="7"/>
        <v>0</v>
      </c>
      <c r="I42" s="107">
        <f t="shared" si="7"/>
        <v>0</v>
      </c>
      <c r="J42" s="107">
        <f t="shared" si="7"/>
        <v>0</v>
      </c>
      <c r="K42" s="107">
        <f t="shared" si="7"/>
        <v>0</v>
      </c>
      <c r="L42" s="107">
        <f t="shared" si="7"/>
        <v>0</v>
      </c>
      <c r="M42" s="107">
        <f t="shared" si="7"/>
        <v>0</v>
      </c>
      <c r="N42" s="107">
        <f t="shared" si="7"/>
        <v>0</v>
      </c>
      <c r="O42" s="107">
        <f t="shared" si="7"/>
        <v>0</v>
      </c>
      <c r="P42" s="107">
        <f t="shared" si="7"/>
        <v>0</v>
      </c>
      <c r="Q42" s="107">
        <f t="shared" si="7"/>
        <v>0</v>
      </c>
      <c r="R42" s="107">
        <f t="shared" si="7"/>
        <v>0</v>
      </c>
      <c r="S42" s="107">
        <f t="shared" si="7"/>
        <v>0</v>
      </c>
      <c r="T42" s="107">
        <f t="shared" si="7"/>
        <v>0</v>
      </c>
      <c r="U42" s="107">
        <f t="shared" si="7"/>
        <v>0</v>
      </c>
      <c r="V42" s="107">
        <f t="shared" si="7"/>
        <v>0</v>
      </c>
      <c r="W42" s="107">
        <f t="shared" si="7"/>
        <v>0</v>
      </c>
      <c r="X42" s="107">
        <f t="shared" si="7"/>
        <v>0</v>
      </c>
      <c r="Y42" s="107">
        <f t="shared" si="7"/>
        <v>0</v>
      </c>
      <c r="Z42" s="107">
        <f t="shared" si="7"/>
        <v>0</v>
      </c>
      <c r="AA42" s="107">
        <f t="shared" si="7"/>
        <v>0</v>
      </c>
      <c r="AB42" s="107">
        <f t="shared" si="7"/>
        <v>0</v>
      </c>
      <c r="AC42" s="107">
        <f t="shared" si="7"/>
        <v>0</v>
      </c>
      <c r="AD42" s="107">
        <f t="shared" si="7"/>
        <v>0</v>
      </c>
      <c r="AE42" s="107">
        <f t="shared" si="7"/>
        <v>0</v>
      </c>
      <c r="AF42" s="107">
        <f t="shared" si="7"/>
        <v>0</v>
      </c>
      <c r="AG42" s="107">
        <f t="shared" si="7"/>
        <v>0</v>
      </c>
      <c r="AH42" s="107">
        <f t="shared" si="7"/>
        <v>0</v>
      </c>
      <c r="AI42" s="107">
        <f t="shared" si="7"/>
        <v>0</v>
      </c>
      <c r="AJ42" s="107">
        <f t="shared" si="7"/>
        <v>0</v>
      </c>
      <c r="AK42" s="107">
        <f t="shared" si="7"/>
        <v>0</v>
      </c>
      <c r="AL42" s="107">
        <f t="shared" si="7"/>
        <v>0</v>
      </c>
      <c r="AM42" s="107">
        <f t="shared" si="7"/>
        <v>0</v>
      </c>
      <c r="AN42" s="107">
        <f t="shared" si="7"/>
        <v>0</v>
      </c>
      <c r="AO42" s="107">
        <f t="shared" si="7"/>
        <v>0</v>
      </c>
      <c r="AP42" s="107">
        <f t="shared" si="7"/>
        <v>0</v>
      </c>
      <c r="AQ42" s="107">
        <f t="shared" si="7"/>
        <v>0</v>
      </c>
      <c r="AR42" s="107">
        <f t="shared" si="7"/>
        <v>0</v>
      </c>
      <c r="AS42" s="107">
        <f t="shared" si="7"/>
        <v>0</v>
      </c>
      <c r="AT42" s="107">
        <f t="shared" si="7"/>
        <v>0</v>
      </c>
      <c r="AU42" s="107">
        <f t="shared" si="7"/>
        <v>0</v>
      </c>
      <c r="AV42" s="107">
        <f t="shared" si="7"/>
        <v>0</v>
      </c>
      <c r="AW42" s="107">
        <f t="shared" si="7"/>
        <v>0</v>
      </c>
      <c r="AX42" s="107">
        <f t="shared" si="7"/>
        <v>0</v>
      </c>
      <c r="AY42" s="107">
        <f t="shared" si="7"/>
        <v>0</v>
      </c>
      <c r="AZ42" s="107">
        <f t="shared" si="7"/>
        <v>0</v>
      </c>
      <c r="BA42" s="107">
        <f t="shared" si="7"/>
        <v>0</v>
      </c>
      <c r="BB42" s="107">
        <f t="shared" si="7"/>
        <v>0</v>
      </c>
      <c r="BC42" s="107">
        <f t="shared" si="7"/>
        <v>0</v>
      </c>
      <c r="BD42" s="107">
        <f t="shared" si="7"/>
        <v>0</v>
      </c>
      <c r="BE42" s="107">
        <f t="shared" si="7"/>
        <v>0</v>
      </c>
      <c r="BF42" s="107">
        <f t="shared" si="7"/>
        <v>0</v>
      </c>
      <c r="BG42" s="107">
        <f t="shared" si="7"/>
        <v>0</v>
      </c>
      <c r="BH42" s="107">
        <f t="shared" si="7"/>
        <v>0</v>
      </c>
      <c r="BI42" s="107">
        <f t="shared" si="7"/>
        <v>0</v>
      </c>
      <c r="BJ42" s="107">
        <f t="shared" si="7"/>
        <v>0</v>
      </c>
      <c r="BK42" s="107">
        <f t="shared" si="7"/>
        <v>0</v>
      </c>
      <c r="BL42" s="107">
        <f t="shared" si="7"/>
        <v>0</v>
      </c>
      <c r="BM42" s="107">
        <f t="shared" si="7"/>
        <v>0</v>
      </c>
      <c r="BN42" s="107">
        <f t="shared" si="7"/>
        <v>0</v>
      </c>
      <c r="BO42" s="107">
        <f t="shared" ref="BO42:CW42" si="8">SUM(BO37:BO41)</f>
        <v>0</v>
      </c>
      <c r="BP42" s="107">
        <f t="shared" si="8"/>
        <v>0</v>
      </c>
      <c r="BQ42" s="107">
        <f t="shared" si="8"/>
        <v>56.3</v>
      </c>
      <c r="BR42" s="107">
        <f t="shared" si="8"/>
        <v>28.1</v>
      </c>
      <c r="BS42" s="107">
        <f t="shared" si="8"/>
        <v>0</v>
      </c>
      <c r="BT42" s="107">
        <f t="shared" si="8"/>
        <v>0</v>
      </c>
      <c r="BU42" s="107">
        <f t="shared" si="8"/>
        <v>27.3</v>
      </c>
      <c r="BV42" s="107">
        <f t="shared" si="8"/>
        <v>0</v>
      </c>
      <c r="BW42" s="107">
        <f t="shared" si="8"/>
        <v>0</v>
      </c>
      <c r="BX42" s="107">
        <f t="shared" si="8"/>
        <v>0</v>
      </c>
      <c r="BY42" s="107">
        <f t="shared" si="8"/>
        <v>0</v>
      </c>
      <c r="BZ42" s="107">
        <f t="shared" si="8"/>
        <v>0</v>
      </c>
      <c r="CA42" s="107">
        <f t="shared" si="8"/>
        <v>0.3</v>
      </c>
      <c r="CB42" s="107">
        <f t="shared" si="8"/>
        <v>0</v>
      </c>
      <c r="CC42" s="107">
        <f t="shared" si="8"/>
        <v>37.9</v>
      </c>
      <c r="CD42" s="107">
        <f t="shared" si="8"/>
        <v>0</v>
      </c>
      <c r="CE42" s="107">
        <f t="shared" si="8"/>
        <v>0</v>
      </c>
      <c r="CF42" s="107">
        <f t="shared" si="8"/>
        <v>0</v>
      </c>
      <c r="CG42" s="107">
        <f t="shared" si="8"/>
        <v>0</v>
      </c>
      <c r="CH42" s="107">
        <f t="shared" si="8"/>
        <v>0</v>
      </c>
      <c r="CI42" s="107">
        <f t="shared" si="8"/>
        <v>0</v>
      </c>
      <c r="CJ42" s="107">
        <f t="shared" si="8"/>
        <v>0</v>
      </c>
      <c r="CK42" s="107">
        <f t="shared" si="8"/>
        <v>0</v>
      </c>
      <c r="CL42" s="107">
        <f t="shared" si="8"/>
        <v>0</v>
      </c>
      <c r="CM42" s="107">
        <f t="shared" si="8"/>
        <v>0</v>
      </c>
      <c r="CN42" s="107">
        <f t="shared" si="8"/>
        <v>0</v>
      </c>
      <c r="CO42" s="107">
        <f t="shared" si="8"/>
        <v>0</v>
      </c>
      <c r="CP42" s="107">
        <f t="shared" si="8"/>
        <v>0</v>
      </c>
      <c r="CQ42" s="107">
        <f t="shared" si="8"/>
        <v>0</v>
      </c>
      <c r="CR42" s="107">
        <f t="shared" si="8"/>
        <v>0</v>
      </c>
      <c r="CS42" s="107">
        <f t="shared" si="8"/>
        <v>12</v>
      </c>
      <c r="CT42" s="108">
        <f t="shared" si="8"/>
        <v>0</v>
      </c>
      <c r="CU42" s="108">
        <f t="shared" si="8"/>
        <v>0</v>
      </c>
      <c r="CV42" s="108">
        <f t="shared" si="8"/>
        <v>0</v>
      </c>
      <c r="CW42" s="109">
        <f t="shared" si="8"/>
        <v>0</v>
      </c>
      <c r="CX42" s="110">
        <f>SUM(CX37:CX41)</f>
        <v>40.475000000000001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47" t="s">
        <v>37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31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32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33</v>
      </c>
      <c r="B47" s="119"/>
      <c r="C47" s="120"/>
      <c r="D47" s="120"/>
      <c r="E47" s="120"/>
      <c r="F47" s="120"/>
      <c r="G47" s="120"/>
      <c r="H47" s="120"/>
      <c r="I47" s="120"/>
      <c r="J47" s="120"/>
      <c r="K47" s="120"/>
      <c r="L47" s="120"/>
      <c r="M47" s="120"/>
      <c r="N47" s="120"/>
      <c r="O47" s="120"/>
      <c r="P47" s="120"/>
      <c r="Q47" s="120"/>
      <c r="R47" s="120"/>
      <c r="S47" s="120"/>
      <c r="T47" s="120"/>
      <c r="U47" s="120"/>
      <c r="V47" s="120"/>
      <c r="W47" s="120"/>
      <c r="X47" s="120"/>
      <c r="Y47" s="120"/>
      <c r="Z47" s="120"/>
      <c r="AA47" s="120"/>
      <c r="AB47" s="120"/>
      <c r="AC47" s="120"/>
      <c r="AD47" s="120"/>
      <c r="AE47" s="120"/>
      <c r="AF47" s="120"/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/>
      <c r="BM47" s="120"/>
      <c r="BN47" s="120"/>
      <c r="BO47" s="120"/>
      <c r="BP47" s="120"/>
      <c r="BQ47" s="120">
        <v>56.3</v>
      </c>
      <c r="BR47" s="120">
        <v>28.1</v>
      </c>
      <c r="BS47" s="120"/>
      <c r="BT47" s="120"/>
      <c r="BU47" s="120">
        <v>27.3</v>
      </c>
      <c r="BV47" s="120"/>
      <c r="BW47" s="120"/>
      <c r="BX47" s="120"/>
      <c r="BY47" s="120"/>
      <c r="BZ47" s="120"/>
      <c r="CA47" s="120">
        <v>0.3</v>
      </c>
      <c r="CB47" s="120"/>
      <c r="CC47" s="120">
        <v>37.9</v>
      </c>
      <c r="CD47" s="120"/>
      <c r="CE47" s="120"/>
      <c r="CF47" s="120"/>
      <c r="CG47" s="120"/>
      <c r="CH47" s="120"/>
      <c r="CI47" s="120"/>
      <c r="CJ47" s="120"/>
      <c r="CK47" s="120"/>
      <c r="CL47" s="120"/>
      <c r="CM47" s="120"/>
      <c r="CN47" s="120"/>
      <c r="CO47" s="120"/>
      <c r="CP47" s="120"/>
      <c r="CQ47" s="120"/>
      <c r="CR47" s="120"/>
      <c r="CS47" s="120">
        <v>12</v>
      </c>
      <c r="CT47" s="122"/>
      <c r="CU47" s="122"/>
      <c r="CV47" s="122"/>
      <c r="CW47" s="121"/>
      <c r="CX47" s="97">
        <f t="array" ref="CX47">SUMPRODUCT(B47:CW47*0.25)</f>
        <v>40.475000000000001</v>
      </c>
    </row>
    <row r="48" spans="1:102" ht="24.95" customHeight="1" x14ac:dyDescent="0.2">
      <c r="A48" s="118" t="s">
        <v>34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35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0</v>
      </c>
    </row>
    <row r="50" spans="1:102" ht="24.95" customHeight="1" x14ac:dyDescent="0.2">
      <c r="A50" s="104" t="s">
        <v>38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39</v>
      </c>
      <c r="B51" s="106">
        <f>SUM(B45:B50)</f>
        <v>0</v>
      </c>
      <c r="C51" s="107">
        <f t="shared" ref="C51:BN51" si="9">SUM(C45:C50)</f>
        <v>0</v>
      </c>
      <c r="D51" s="107">
        <f t="shared" si="9"/>
        <v>0</v>
      </c>
      <c r="E51" s="107">
        <f t="shared" si="9"/>
        <v>0</v>
      </c>
      <c r="F51" s="107">
        <f t="shared" si="9"/>
        <v>0</v>
      </c>
      <c r="G51" s="107">
        <f t="shared" si="9"/>
        <v>0</v>
      </c>
      <c r="H51" s="107">
        <f t="shared" si="9"/>
        <v>0</v>
      </c>
      <c r="I51" s="107">
        <f t="shared" si="9"/>
        <v>0</v>
      </c>
      <c r="J51" s="107">
        <f t="shared" si="9"/>
        <v>0</v>
      </c>
      <c r="K51" s="107">
        <f t="shared" si="9"/>
        <v>0</v>
      </c>
      <c r="L51" s="107">
        <f t="shared" si="9"/>
        <v>0</v>
      </c>
      <c r="M51" s="107">
        <f t="shared" si="9"/>
        <v>0</v>
      </c>
      <c r="N51" s="107">
        <f t="shared" si="9"/>
        <v>0</v>
      </c>
      <c r="O51" s="107">
        <f t="shared" si="9"/>
        <v>0</v>
      </c>
      <c r="P51" s="107">
        <f t="shared" si="9"/>
        <v>0</v>
      </c>
      <c r="Q51" s="107">
        <f t="shared" si="9"/>
        <v>0</v>
      </c>
      <c r="R51" s="107">
        <f t="shared" si="9"/>
        <v>0</v>
      </c>
      <c r="S51" s="107">
        <f t="shared" si="9"/>
        <v>0</v>
      </c>
      <c r="T51" s="107">
        <f t="shared" si="9"/>
        <v>0</v>
      </c>
      <c r="U51" s="107">
        <f t="shared" si="9"/>
        <v>0</v>
      </c>
      <c r="V51" s="107">
        <f t="shared" si="9"/>
        <v>0</v>
      </c>
      <c r="W51" s="107">
        <f t="shared" si="9"/>
        <v>0</v>
      </c>
      <c r="X51" s="107">
        <f t="shared" si="9"/>
        <v>0</v>
      </c>
      <c r="Y51" s="107">
        <f t="shared" si="9"/>
        <v>0</v>
      </c>
      <c r="Z51" s="107">
        <f t="shared" si="9"/>
        <v>0</v>
      </c>
      <c r="AA51" s="107">
        <f t="shared" si="9"/>
        <v>0</v>
      </c>
      <c r="AB51" s="107">
        <f t="shared" si="9"/>
        <v>0</v>
      </c>
      <c r="AC51" s="107">
        <f t="shared" si="9"/>
        <v>0</v>
      </c>
      <c r="AD51" s="107">
        <f t="shared" si="9"/>
        <v>0</v>
      </c>
      <c r="AE51" s="107">
        <f t="shared" si="9"/>
        <v>0</v>
      </c>
      <c r="AF51" s="107">
        <f t="shared" si="9"/>
        <v>0</v>
      </c>
      <c r="AG51" s="107">
        <f t="shared" si="9"/>
        <v>0</v>
      </c>
      <c r="AH51" s="107">
        <f t="shared" si="9"/>
        <v>0</v>
      </c>
      <c r="AI51" s="107">
        <f t="shared" si="9"/>
        <v>0</v>
      </c>
      <c r="AJ51" s="107">
        <f t="shared" si="9"/>
        <v>0</v>
      </c>
      <c r="AK51" s="107">
        <f t="shared" si="9"/>
        <v>0</v>
      </c>
      <c r="AL51" s="107">
        <f t="shared" si="9"/>
        <v>0</v>
      </c>
      <c r="AM51" s="107">
        <f t="shared" si="9"/>
        <v>0</v>
      </c>
      <c r="AN51" s="107">
        <f t="shared" si="9"/>
        <v>0</v>
      </c>
      <c r="AO51" s="107">
        <f t="shared" si="9"/>
        <v>0</v>
      </c>
      <c r="AP51" s="107">
        <f t="shared" si="9"/>
        <v>0</v>
      </c>
      <c r="AQ51" s="107">
        <f t="shared" si="9"/>
        <v>0</v>
      </c>
      <c r="AR51" s="107">
        <f t="shared" si="9"/>
        <v>0</v>
      </c>
      <c r="AS51" s="107">
        <f t="shared" si="9"/>
        <v>0</v>
      </c>
      <c r="AT51" s="107">
        <f t="shared" si="9"/>
        <v>0</v>
      </c>
      <c r="AU51" s="107">
        <f t="shared" si="9"/>
        <v>0</v>
      </c>
      <c r="AV51" s="107">
        <f t="shared" si="9"/>
        <v>0</v>
      </c>
      <c r="AW51" s="107">
        <f t="shared" si="9"/>
        <v>0</v>
      </c>
      <c r="AX51" s="107">
        <f t="shared" si="9"/>
        <v>0</v>
      </c>
      <c r="AY51" s="107">
        <f t="shared" si="9"/>
        <v>0</v>
      </c>
      <c r="AZ51" s="107">
        <f t="shared" si="9"/>
        <v>0</v>
      </c>
      <c r="BA51" s="107">
        <f t="shared" si="9"/>
        <v>0</v>
      </c>
      <c r="BB51" s="107">
        <f t="shared" si="9"/>
        <v>0</v>
      </c>
      <c r="BC51" s="107">
        <f t="shared" si="9"/>
        <v>0</v>
      </c>
      <c r="BD51" s="107">
        <f t="shared" si="9"/>
        <v>0</v>
      </c>
      <c r="BE51" s="107">
        <f t="shared" si="9"/>
        <v>0</v>
      </c>
      <c r="BF51" s="107">
        <f t="shared" si="9"/>
        <v>0</v>
      </c>
      <c r="BG51" s="107">
        <f t="shared" si="9"/>
        <v>0</v>
      </c>
      <c r="BH51" s="107">
        <f t="shared" si="9"/>
        <v>0</v>
      </c>
      <c r="BI51" s="107">
        <f t="shared" si="9"/>
        <v>0</v>
      </c>
      <c r="BJ51" s="107">
        <f t="shared" si="9"/>
        <v>0</v>
      </c>
      <c r="BK51" s="107">
        <f t="shared" si="9"/>
        <v>0</v>
      </c>
      <c r="BL51" s="107">
        <f t="shared" si="9"/>
        <v>0</v>
      </c>
      <c r="BM51" s="107">
        <f t="shared" si="9"/>
        <v>0</v>
      </c>
      <c r="BN51" s="107">
        <f t="shared" si="9"/>
        <v>0</v>
      </c>
      <c r="BO51" s="107">
        <f t="shared" ref="BO51:CW51" si="10">SUM(BO45:BO50)</f>
        <v>0</v>
      </c>
      <c r="BP51" s="107">
        <f t="shared" si="10"/>
        <v>0</v>
      </c>
      <c r="BQ51" s="107">
        <f t="shared" si="10"/>
        <v>56.3</v>
      </c>
      <c r="BR51" s="107">
        <f t="shared" si="10"/>
        <v>28.1</v>
      </c>
      <c r="BS51" s="107">
        <f t="shared" si="10"/>
        <v>0</v>
      </c>
      <c r="BT51" s="107">
        <f t="shared" si="10"/>
        <v>0</v>
      </c>
      <c r="BU51" s="107">
        <f t="shared" si="10"/>
        <v>27.3</v>
      </c>
      <c r="BV51" s="107">
        <f t="shared" si="10"/>
        <v>0</v>
      </c>
      <c r="BW51" s="107">
        <f t="shared" si="10"/>
        <v>0</v>
      </c>
      <c r="BX51" s="107">
        <f t="shared" si="10"/>
        <v>0</v>
      </c>
      <c r="BY51" s="107">
        <f t="shared" si="10"/>
        <v>0</v>
      </c>
      <c r="BZ51" s="107">
        <f t="shared" si="10"/>
        <v>0</v>
      </c>
      <c r="CA51" s="107">
        <f t="shared" si="10"/>
        <v>0.3</v>
      </c>
      <c r="CB51" s="107">
        <f t="shared" si="10"/>
        <v>0</v>
      </c>
      <c r="CC51" s="107">
        <f t="shared" si="10"/>
        <v>37.9</v>
      </c>
      <c r="CD51" s="107">
        <f t="shared" si="10"/>
        <v>0</v>
      </c>
      <c r="CE51" s="107">
        <f t="shared" si="10"/>
        <v>0</v>
      </c>
      <c r="CF51" s="107">
        <f t="shared" si="10"/>
        <v>0</v>
      </c>
      <c r="CG51" s="107">
        <f t="shared" si="10"/>
        <v>0</v>
      </c>
      <c r="CH51" s="107">
        <f t="shared" si="10"/>
        <v>0</v>
      </c>
      <c r="CI51" s="107">
        <f t="shared" si="10"/>
        <v>0</v>
      </c>
      <c r="CJ51" s="107">
        <f t="shared" si="10"/>
        <v>0</v>
      </c>
      <c r="CK51" s="107">
        <f t="shared" si="10"/>
        <v>0</v>
      </c>
      <c r="CL51" s="107">
        <f t="shared" si="10"/>
        <v>0</v>
      </c>
      <c r="CM51" s="107">
        <f t="shared" si="10"/>
        <v>0</v>
      </c>
      <c r="CN51" s="107">
        <f t="shared" si="10"/>
        <v>0</v>
      </c>
      <c r="CO51" s="107">
        <f t="shared" si="10"/>
        <v>0</v>
      </c>
      <c r="CP51" s="107">
        <f t="shared" si="10"/>
        <v>0</v>
      </c>
      <c r="CQ51" s="107">
        <f t="shared" si="10"/>
        <v>0</v>
      </c>
      <c r="CR51" s="107">
        <f t="shared" si="10"/>
        <v>0</v>
      </c>
      <c r="CS51" s="107">
        <f t="shared" si="10"/>
        <v>12</v>
      </c>
      <c r="CT51" s="108">
        <f t="shared" si="10"/>
        <v>0</v>
      </c>
      <c r="CU51" s="108">
        <f t="shared" si="10"/>
        <v>0</v>
      </c>
      <c r="CV51" s="108">
        <f t="shared" si="10"/>
        <v>0</v>
      </c>
      <c r="CW51" s="109">
        <f t="shared" si="10"/>
        <v>0</v>
      </c>
      <c r="CX51" s="110">
        <f>SUM(CX45:CX50)</f>
        <v>40.475000000000001</v>
      </c>
    </row>
    <row r="52" spans="1:102" ht="15.95" customHeight="1" thickBot="1" x14ac:dyDescent="0.25"/>
    <row r="53" spans="1:102" ht="30" customHeight="1" thickBot="1" x14ac:dyDescent="0.25">
      <c r="A53" s="85"/>
      <c r="B53" s="11" t="str">
        <f>IF(LEN(B$3)&gt;0,B$3,"")</f>
        <v/>
      </c>
      <c r="C53" s="12" t="str">
        <f t="shared" ref="C53:BN53" si="11">IF(LEN(C$3)&gt;0,C$3,"")</f>
        <v/>
      </c>
      <c r="D53" s="12" t="str">
        <f t="shared" si="11"/>
        <v/>
      </c>
      <c r="E53" s="12" t="str">
        <f t="shared" si="11"/>
        <v/>
      </c>
      <c r="F53" s="12" t="str">
        <f t="shared" si="11"/>
        <v/>
      </c>
      <c r="G53" s="12" t="str">
        <f t="shared" si="11"/>
        <v/>
      </c>
      <c r="H53" s="12" t="str">
        <f t="shared" si="11"/>
        <v/>
      </c>
      <c r="I53" s="12" t="str">
        <f t="shared" si="11"/>
        <v/>
      </c>
      <c r="J53" s="12" t="str">
        <f t="shared" si="11"/>
        <v/>
      </c>
      <c r="K53" s="12" t="str">
        <f t="shared" si="11"/>
        <v/>
      </c>
      <c r="L53" s="12" t="str">
        <f t="shared" si="11"/>
        <v/>
      </c>
      <c r="M53" s="12" t="str">
        <f t="shared" si="11"/>
        <v/>
      </c>
      <c r="N53" s="12" t="str">
        <f t="shared" si="11"/>
        <v/>
      </c>
      <c r="O53" s="12" t="str">
        <f t="shared" si="11"/>
        <v/>
      </c>
      <c r="P53" s="12" t="str">
        <f t="shared" si="11"/>
        <v/>
      </c>
      <c r="Q53" s="12" t="str">
        <f t="shared" si="11"/>
        <v/>
      </c>
      <c r="R53" s="12" t="str">
        <f t="shared" si="11"/>
        <v/>
      </c>
      <c r="S53" s="12" t="str">
        <f t="shared" si="11"/>
        <v/>
      </c>
      <c r="T53" s="12" t="str">
        <f t="shared" si="11"/>
        <v/>
      </c>
      <c r="U53" s="12" t="str">
        <f t="shared" si="11"/>
        <v/>
      </c>
      <c r="V53" s="12" t="str">
        <f t="shared" si="11"/>
        <v/>
      </c>
      <c r="W53" s="12" t="str">
        <f t="shared" si="11"/>
        <v/>
      </c>
      <c r="X53" s="12" t="str">
        <f t="shared" si="11"/>
        <v/>
      </c>
      <c r="Y53" s="12" t="str">
        <f t="shared" si="11"/>
        <v/>
      </c>
      <c r="Z53" s="12" t="str">
        <f t="shared" si="11"/>
        <v/>
      </c>
      <c r="AA53" s="12" t="str">
        <f t="shared" si="11"/>
        <v/>
      </c>
      <c r="AB53" s="12" t="str">
        <f t="shared" si="11"/>
        <v/>
      </c>
      <c r="AC53" s="12" t="str">
        <f t="shared" si="11"/>
        <v/>
      </c>
      <c r="AD53" s="12" t="str">
        <f t="shared" si="11"/>
        <v/>
      </c>
      <c r="AE53" s="12" t="str">
        <f t="shared" si="11"/>
        <v/>
      </c>
      <c r="AF53" s="12" t="str">
        <f t="shared" si="11"/>
        <v/>
      </c>
      <c r="AG53" s="12" t="str">
        <f t="shared" si="11"/>
        <v/>
      </c>
      <c r="AH53" s="12" t="str">
        <f t="shared" si="11"/>
        <v/>
      </c>
      <c r="AI53" s="12" t="str">
        <f t="shared" si="11"/>
        <v/>
      </c>
      <c r="AJ53" s="12" t="str">
        <f t="shared" si="11"/>
        <v/>
      </c>
      <c r="AK53" s="12" t="str">
        <f t="shared" si="11"/>
        <v/>
      </c>
      <c r="AL53" s="12" t="str">
        <f t="shared" si="11"/>
        <v/>
      </c>
      <c r="AM53" s="12" t="str">
        <f t="shared" si="11"/>
        <v/>
      </c>
      <c r="AN53" s="12" t="str">
        <f t="shared" si="11"/>
        <v/>
      </c>
      <c r="AO53" s="12" t="str">
        <f t="shared" si="11"/>
        <v/>
      </c>
      <c r="AP53" s="12" t="str">
        <f t="shared" si="11"/>
        <v/>
      </c>
      <c r="AQ53" s="12" t="str">
        <f t="shared" si="11"/>
        <v/>
      </c>
      <c r="AR53" s="12" t="str">
        <f t="shared" si="11"/>
        <v/>
      </c>
      <c r="AS53" s="12" t="str">
        <f t="shared" si="11"/>
        <v/>
      </c>
      <c r="AT53" s="12" t="str">
        <f t="shared" si="11"/>
        <v/>
      </c>
      <c r="AU53" s="12" t="str">
        <f t="shared" si="11"/>
        <v/>
      </c>
      <c r="AV53" s="12" t="str">
        <f t="shared" si="11"/>
        <v/>
      </c>
      <c r="AW53" s="12" t="str">
        <f t="shared" si="11"/>
        <v/>
      </c>
      <c r="AX53" s="12">
        <f t="shared" si="11"/>
        <v>49</v>
      </c>
      <c r="AY53" s="12">
        <f t="shared" si="11"/>
        <v>50</v>
      </c>
      <c r="AZ53" s="12">
        <f t="shared" si="11"/>
        <v>51</v>
      </c>
      <c r="BA53" s="12">
        <f t="shared" si="11"/>
        <v>52</v>
      </c>
      <c r="BB53" s="12">
        <f t="shared" si="11"/>
        <v>53</v>
      </c>
      <c r="BC53" s="12">
        <f t="shared" si="11"/>
        <v>54</v>
      </c>
      <c r="BD53" s="12">
        <f t="shared" si="11"/>
        <v>55</v>
      </c>
      <c r="BE53" s="12">
        <f t="shared" si="11"/>
        <v>56</v>
      </c>
      <c r="BF53" s="12">
        <f t="shared" si="11"/>
        <v>57</v>
      </c>
      <c r="BG53" s="12">
        <f t="shared" si="11"/>
        <v>58</v>
      </c>
      <c r="BH53" s="12">
        <f t="shared" si="11"/>
        <v>59</v>
      </c>
      <c r="BI53" s="12">
        <f t="shared" si="11"/>
        <v>60</v>
      </c>
      <c r="BJ53" s="12">
        <f t="shared" si="11"/>
        <v>61</v>
      </c>
      <c r="BK53" s="12">
        <f t="shared" si="11"/>
        <v>62</v>
      </c>
      <c r="BL53" s="12">
        <f t="shared" si="11"/>
        <v>63</v>
      </c>
      <c r="BM53" s="12">
        <f t="shared" si="11"/>
        <v>64</v>
      </c>
      <c r="BN53" s="12">
        <f t="shared" si="11"/>
        <v>65</v>
      </c>
      <c r="BO53" s="12">
        <f t="shared" ref="BO53:CW53" si="12">IF(LEN(BO$3)&gt;0,BO$3,"")</f>
        <v>66</v>
      </c>
      <c r="BP53" s="12">
        <f t="shared" si="12"/>
        <v>67</v>
      </c>
      <c r="BQ53" s="12">
        <f t="shared" si="12"/>
        <v>68</v>
      </c>
      <c r="BR53" s="12">
        <f t="shared" si="12"/>
        <v>69</v>
      </c>
      <c r="BS53" s="12">
        <f t="shared" si="12"/>
        <v>70</v>
      </c>
      <c r="BT53" s="12">
        <f t="shared" si="12"/>
        <v>71</v>
      </c>
      <c r="BU53" s="12">
        <f t="shared" si="12"/>
        <v>72</v>
      </c>
      <c r="BV53" s="12">
        <f t="shared" si="12"/>
        <v>73</v>
      </c>
      <c r="BW53" s="12">
        <f t="shared" si="12"/>
        <v>74</v>
      </c>
      <c r="BX53" s="12">
        <f t="shared" si="12"/>
        <v>75</v>
      </c>
      <c r="BY53" s="12">
        <f t="shared" si="12"/>
        <v>76</v>
      </c>
      <c r="BZ53" s="12">
        <f t="shared" si="12"/>
        <v>77</v>
      </c>
      <c r="CA53" s="12">
        <f t="shared" si="12"/>
        <v>78</v>
      </c>
      <c r="CB53" s="12">
        <f t="shared" si="12"/>
        <v>79</v>
      </c>
      <c r="CC53" s="12">
        <f t="shared" si="12"/>
        <v>80</v>
      </c>
      <c r="CD53" s="12">
        <f t="shared" si="12"/>
        <v>81</v>
      </c>
      <c r="CE53" s="12">
        <f t="shared" si="12"/>
        <v>82</v>
      </c>
      <c r="CF53" s="12">
        <f t="shared" si="12"/>
        <v>83</v>
      </c>
      <c r="CG53" s="12">
        <f t="shared" si="12"/>
        <v>84</v>
      </c>
      <c r="CH53" s="12">
        <f t="shared" si="12"/>
        <v>85</v>
      </c>
      <c r="CI53" s="12">
        <f t="shared" si="12"/>
        <v>86</v>
      </c>
      <c r="CJ53" s="12">
        <f t="shared" si="12"/>
        <v>87</v>
      </c>
      <c r="CK53" s="12">
        <f t="shared" si="12"/>
        <v>88</v>
      </c>
      <c r="CL53" s="12">
        <f t="shared" si="12"/>
        <v>89</v>
      </c>
      <c r="CM53" s="12">
        <f t="shared" si="12"/>
        <v>90</v>
      </c>
      <c r="CN53" s="12">
        <f t="shared" si="12"/>
        <v>91</v>
      </c>
      <c r="CO53" s="12">
        <f t="shared" si="12"/>
        <v>92</v>
      </c>
      <c r="CP53" s="12">
        <f t="shared" si="12"/>
        <v>93</v>
      </c>
      <c r="CQ53" s="12">
        <f t="shared" si="12"/>
        <v>94</v>
      </c>
      <c r="CR53" s="12">
        <f t="shared" si="12"/>
        <v>95</v>
      </c>
      <c r="CS53" s="13">
        <f t="shared" si="12"/>
        <v>96</v>
      </c>
      <c r="CT53" s="13" t="str">
        <f t="shared" si="12"/>
        <v/>
      </c>
      <c r="CU53" s="13" t="str">
        <f t="shared" si="12"/>
        <v/>
      </c>
      <c r="CV53" s="13" t="str">
        <f t="shared" si="12"/>
        <v/>
      </c>
      <c r="CW53" s="17" t="str">
        <f t="shared" si="12"/>
        <v/>
      </c>
      <c r="CX53" s="18" t="s">
        <v>1</v>
      </c>
    </row>
    <row r="54" spans="1:102" ht="24.95" customHeight="1" thickBot="1" x14ac:dyDescent="0.25">
      <c r="A54" s="105" t="s">
        <v>29</v>
      </c>
      <c r="B54" s="106" t="e">
        <f>B18+B28+B42</f>
        <v>#VALUE!</v>
      </c>
      <c r="C54" s="107" t="e">
        <f t="shared" ref="C54:BN54" si="13">C18+C28+C42</f>
        <v>#VALUE!</v>
      </c>
      <c r="D54" s="107" t="e">
        <f t="shared" si="13"/>
        <v>#VALUE!</v>
      </c>
      <c r="E54" s="107" t="e">
        <f t="shared" si="13"/>
        <v>#VALUE!</v>
      </c>
      <c r="F54" s="107" t="e">
        <f t="shared" si="13"/>
        <v>#VALUE!</v>
      </c>
      <c r="G54" s="107" t="e">
        <f t="shared" si="13"/>
        <v>#VALUE!</v>
      </c>
      <c r="H54" s="107" t="e">
        <f t="shared" si="13"/>
        <v>#VALUE!</v>
      </c>
      <c r="I54" s="107" t="e">
        <f t="shared" si="13"/>
        <v>#VALUE!</v>
      </c>
      <c r="J54" s="107" t="e">
        <f t="shared" si="13"/>
        <v>#VALUE!</v>
      </c>
      <c r="K54" s="107" t="e">
        <f t="shared" si="13"/>
        <v>#VALUE!</v>
      </c>
      <c r="L54" s="107" t="e">
        <f t="shared" si="13"/>
        <v>#VALUE!</v>
      </c>
      <c r="M54" s="107" t="e">
        <f t="shared" si="13"/>
        <v>#VALUE!</v>
      </c>
      <c r="N54" s="107" t="e">
        <f t="shared" si="13"/>
        <v>#VALUE!</v>
      </c>
      <c r="O54" s="107" t="e">
        <f t="shared" si="13"/>
        <v>#VALUE!</v>
      </c>
      <c r="P54" s="107" t="e">
        <f t="shared" si="13"/>
        <v>#VALUE!</v>
      </c>
      <c r="Q54" s="107">
        <f t="shared" si="13"/>
        <v>0</v>
      </c>
      <c r="R54" s="107">
        <f t="shared" si="13"/>
        <v>0</v>
      </c>
      <c r="S54" s="107">
        <f t="shared" si="13"/>
        <v>0</v>
      </c>
      <c r="T54" s="107">
        <f t="shared" si="13"/>
        <v>0</v>
      </c>
      <c r="U54" s="107">
        <f t="shared" si="13"/>
        <v>0</v>
      </c>
      <c r="V54" s="107">
        <f t="shared" si="13"/>
        <v>0</v>
      </c>
      <c r="W54" s="107">
        <f t="shared" si="13"/>
        <v>0</v>
      </c>
      <c r="X54" s="107">
        <f t="shared" si="13"/>
        <v>0</v>
      </c>
      <c r="Y54" s="107">
        <f t="shared" si="13"/>
        <v>0</v>
      </c>
      <c r="Z54" s="107">
        <f t="shared" si="13"/>
        <v>0</v>
      </c>
      <c r="AA54" s="107">
        <f t="shared" si="13"/>
        <v>0</v>
      </c>
      <c r="AB54" s="107">
        <f t="shared" si="13"/>
        <v>0</v>
      </c>
      <c r="AC54" s="107">
        <f t="shared" si="13"/>
        <v>0</v>
      </c>
      <c r="AD54" s="107">
        <f t="shared" si="13"/>
        <v>0</v>
      </c>
      <c r="AE54" s="107">
        <f t="shared" si="13"/>
        <v>0</v>
      </c>
      <c r="AF54" s="107">
        <f t="shared" si="13"/>
        <v>0</v>
      </c>
      <c r="AG54" s="107">
        <f t="shared" si="13"/>
        <v>0</v>
      </c>
      <c r="AH54" s="107">
        <f t="shared" si="13"/>
        <v>0</v>
      </c>
      <c r="AI54" s="107">
        <f t="shared" si="13"/>
        <v>0</v>
      </c>
      <c r="AJ54" s="107">
        <f t="shared" si="13"/>
        <v>0</v>
      </c>
      <c r="AK54" s="107">
        <f t="shared" si="13"/>
        <v>0</v>
      </c>
      <c r="AL54" s="107">
        <f t="shared" si="13"/>
        <v>0</v>
      </c>
      <c r="AM54" s="107">
        <f t="shared" si="13"/>
        <v>0</v>
      </c>
      <c r="AN54" s="107">
        <f t="shared" si="13"/>
        <v>0</v>
      </c>
      <c r="AO54" s="107">
        <f t="shared" si="13"/>
        <v>0</v>
      </c>
      <c r="AP54" s="107">
        <f t="shared" si="13"/>
        <v>0</v>
      </c>
      <c r="AQ54" s="107">
        <f t="shared" si="13"/>
        <v>0</v>
      </c>
      <c r="AR54" s="107">
        <f t="shared" si="13"/>
        <v>0</v>
      </c>
      <c r="AS54" s="107">
        <f t="shared" si="13"/>
        <v>0</v>
      </c>
      <c r="AT54" s="107">
        <f t="shared" si="13"/>
        <v>0</v>
      </c>
      <c r="AU54" s="107">
        <f t="shared" si="13"/>
        <v>0</v>
      </c>
      <c r="AV54" s="107">
        <f t="shared" si="13"/>
        <v>0</v>
      </c>
      <c r="AW54" s="107">
        <f t="shared" si="13"/>
        <v>0</v>
      </c>
      <c r="AX54" s="107">
        <f t="shared" si="13"/>
        <v>82.8</v>
      </c>
      <c r="AY54" s="107">
        <f t="shared" si="13"/>
        <v>99.817999999999998</v>
      </c>
      <c r="AZ54" s="107">
        <f t="shared" si="13"/>
        <v>88.058999999999997</v>
      </c>
      <c r="BA54" s="107">
        <f t="shared" si="13"/>
        <v>56.890999999999998</v>
      </c>
      <c r="BB54" s="107">
        <f t="shared" si="13"/>
        <v>60.478000000000002</v>
      </c>
      <c r="BC54" s="107">
        <f t="shared" si="13"/>
        <v>79.56</v>
      </c>
      <c r="BD54" s="107">
        <f t="shared" si="13"/>
        <v>58.357999999999997</v>
      </c>
      <c r="BE54" s="107">
        <f t="shared" si="13"/>
        <v>63.713000000000001</v>
      </c>
      <c r="BF54" s="107">
        <f t="shared" si="13"/>
        <v>91.04</v>
      </c>
      <c r="BG54" s="107">
        <f t="shared" si="13"/>
        <v>97.930999999999997</v>
      </c>
      <c r="BH54" s="107">
        <f t="shared" si="13"/>
        <v>81.736999999999995</v>
      </c>
      <c r="BI54" s="107">
        <f t="shared" si="13"/>
        <v>77.783000000000001</v>
      </c>
      <c r="BJ54" s="107">
        <f t="shared" si="13"/>
        <v>121.646</v>
      </c>
      <c r="BK54" s="107">
        <f t="shared" si="13"/>
        <v>112.03</v>
      </c>
      <c r="BL54" s="107">
        <f t="shared" si="13"/>
        <v>90.29</v>
      </c>
      <c r="BM54" s="107">
        <f t="shared" si="13"/>
        <v>104.88799999999999</v>
      </c>
      <c r="BN54" s="107">
        <f t="shared" si="13"/>
        <v>62.82</v>
      </c>
      <c r="BO54" s="107">
        <f t="shared" ref="BO54:CX54" si="14">BO18+BO28+BO42</f>
        <v>51.448999999999998</v>
      </c>
      <c r="BP54" s="107">
        <f t="shared" si="14"/>
        <v>52.048000000000002</v>
      </c>
      <c r="BQ54" s="107">
        <f t="shared" si="14"/>
        <v>62.837999999999994</v>
      </c>
      <c r="BR54" s="107">
        <f t="shared" si="14"/>
        <v>32.314999999999998</v>
      </c>
      <c r="BS54" s="107">
        <f t="shared" si="14"/>
        <v>102.60900000000001</v>
      </c>
      <c r="BT54" s="107">
        <f t="shared" si="14"/>
        <v>87.551999999999992</v>
      </c>
      <c r="BU54" s="107">
        <f t="shared" si="14"/>
        <v>54.629999999999995</v>
      </c>
      <c r="BV54" s="107">
        <f t="shared" si="14"/>
        <v>58.171000000000006</v>
      </c>
      <c r="BW54" s="107">
        <f t="shared" si="14"/>
        <v>117.009</v>
      </c>
      <c r="BX54" s="107">
        <f t="shared" si="14"/>
        <v>60.390999999999998</v>
      </c>
      <c r="BY54" s="107">
        <f t="shared" si="14"/>
        <v>44.722000000000001</v>
      </c>
      <c r="BZ54" s="107">
        <f t="shared" si="14"/>
        <v>61.73</v>
      </c>
      <c r="CA54" s="107">
        <f t="shared" si="14"/>
        <v>67.738</v>
      </c>
      <c r="CB54" s="107">
        <f t="shared" si="14"/>
        <v>93.093999999999994</v>
      </c>
      <c r="CC54" s="107">
        <f t="shared" si="14"/>
        <v>92.256</v>
      </c>
      <c r="CD54" s="107">
        <f t="shared" si="14"/>
        <v>19.670000000000002</v>
      </c>
      <c r="CE54" s="107">
        <f t="shared" si="14"/>
        <v>42.481999999999999</v>
      </c>
      <c r="CF54" s="107">
        <f t="shared" si="14"/>
        <v>51.051999999999992</v>
      </c>
      <c r="CG54" s="107">
        <f t="shared" si="14"/>
        <v>75.545999999999992</v>
      </c>
      <c r="CH54" s="107">
        <f t="shared" si="14"/>
        <v>60.171999999999997</v>
      </c>
      <c r="CI54" s="107">
        <f t="shared" si="14"/>
        <v>70.054000000000002</v>
      </c>
      <c r="CJ54" s="107">
        <f t="shared" si="14"/>
        <v>87.427000000000007</v>
      </c>
      <c r="CK54" s="107">
        <f t="shared" si="14"/>
        <v>51.21</v>
      </c>
      <c r="CL54" s="107">
        <f t="shared" si="14"/>
        <v>58.195</v>
      </c>
      <c r="CM54" s="107">
        <f t="shared" si="14"/>
        <v>74.423000000000002</v>
      </c>
      <c r="CN54" s="107">
        <f t="shared" si="14"/>
        <v>45.498000000000005</v>
      </c>
      <c r="CO54" s="107">
        <f t="shared" si="14"/>
        <v>133.16800000000001</v>
      </c>
      <c r="CP54" s="107">
        <f t="shared" si="14"/>
        <v>94.462000000000003</v>
      </c>
      <c r="CQ54" s="107">
        <f t="shared" si="14"/>
        <v>89.789000000000001</v>
      </c>
      <c r="CR54" s="107">
        <f t="shared" si="14"/>
        <v>78.698999999999998</v>
      </c>
      <c r="CS54" s="107">
        <f t="shared" si="14"/>
        <v>92.533000000000001</v>
      </c>
      <c r="CT54" s="108">
        <f t="shared" si="14"/>
        <v>0</v>
      </c>
      <c r="CU54" s="108">
        <f t="shared" si="14"/>
        <v>0</v>
      </c>
      <c r="CV54" s="108">
        <f t="shared" si="14"/>
        <v>0</v>
      </c>
      <c r="CW54" s="109">
        <f t="shared" si="14"/>
        <v>0</v>
      </c>
      <c r="CX54" s="126">
        <f t="shared" si="14"/>
        <v>898.1935000000002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1" priority="1" operator="greaterThan">
      <formula>1500</formula>
    </cfRule>
  </conditionalFormatting>
  <pageMargins left="0.11811023622047245" right="0.11811023622047245" top="0.35433070866141736" bottom="0.31496062992125984" header="0.19685039370078741" footer="0.19685039370078741"/>
  <pageSetup paperSize="9" scale="41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53" man="1"/>
    <brk id="49" max="53" man="1"/>
    <brk id="73" max="5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CX54"/>
  <sheetViews>
    <sheetView showGridLines="0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O11" sqref="CO11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27"/>
    </row>
    <row r="3" spans="1:102" ht="30" customHeight="1" thickBot="1" x14ac:dyDescent="0.25">
      <c r="A3" s="10">
        <v>46165</v>
      </c>
      <c r="B3" s="11"/>
      <c r="C3" s="12"/>
      <c r="D3" s="12"/>
      <c r="E3" s="13"/>
      <c r="F3" s="14"/>
      <c r="G3" s="12"/>
      <c r="H3" s="12"/>
      <c r="I3" s="15"/>
      <c r="J3" s="14"/>
      <c r="K3" s="12"/>
      <c r="L3" s="12"/>
      <c r="M3" s="15"/>
      <c r="N3" s="14"/>
      <c r="O3" s="12"/>
      <c r="P3" s="12"/>
      <c r="Q3" s="15"/>
      <c r="R3" s="14"/>
      <c r="S3" s="12"/>
      <c r="T3" s="12"/>
      <c r="U3" s="15"/>
      <c r="V3" s="14"/>
      <c r="W3" s="12"/>
      <c r="X3" s="12"/>
      <c r="Y3" s="15"/>
      <c r="Z3" s="14"/>
      <c r="AA3" s="12"/>
      <c r="AB3" s="12"/>
      <c r="AC3" s="15"/>
      <c r="AD3" s="14"/>
      <c r="AE3" s="12"/>
      <c r="AF3" s="12"/>
      <c r="AG3" s="15"/>
      <c r="AH3" s="14"/>
      <c r="AI3" s="12"/>
      <c r="AJ3" s="12"/>
      <c r="AK3" s="15"/>
      <c r="AL3" s="14"/>
      <c r="AM3" s="12"/>
      <c r="AN3" s="12"/>
      <c r="AO3" s="15"/>
      <c r="AP3" s="14"/>
      <c r="AQ3" s="12"/>
      <c r="AR3" s="12"/>
      <c r="AS3" s="15"/>
      <c r="AT3" s="14"/>
      <c r="AU3" s="12"/>
      <c r="AV3" s="12"/>
      <c r="AW3" s="15"/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28" t="s">
        <v>1</v>
      </c>
    </row>
    <row r="4" spans="1:102" ht="30" customHeight="1" thickBot="1" x14ac:dyDescent="0.25">
      <c r="A4" s="19" t="s">
        <v>40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>
        <v>82.8</v>
      </c>
      <c r="AY5" s="25">
        <v>99.817999999999998</v>
      </c>
      <c r="AZ5" s="25">
        <v>88.058999999999997</v>
      </c>
      <c r="BA5" s="25">
        <v>56.890999999999998</v>
      </c>
      <c r="BB5" s="25">
        <v>60.478000000000002</v>
      </c>
      <c r="BC5" s="25">
        <v>79.56</v>
      </c>
      <c r="BD5" s="25">
        <v>58.357999999999997</v>
      </c>
      <c r="BE5" s="25">
        <v>63.713000000000001</v>
      </c>
      <c r="BF5" s="25">
        <v>91.04</v>
      </c>
      <c r="BG5" s="25">
        <v>97.930999999999997</v>
      </c>
      <c r="BH5" s="25">
        <v>81.765000000000001</v>
      </c>
      <c r="BI5" s="25">
        <v>77.783000000000001</v>
      </c>
      <c r="BJ5" s="25">
        <v>121.672</v>
      </c>
      <c r="BK5" s="25">
        <v>112.012</v>
      </c>
      <c r="BL5" s="25">
        <v>90.271000000000001</v>
      </c>
      <c r="BM5" s="25">
        <v>104.91800000000001</v>
      </c>
      <c r="BN5" s="25">
        <v>62.813000000000002</v>
      </c>
      <c r="BO5" s="25">
        <v>51.41</v>
      </c>
      <c r="BP5" s="25">
        <v>52.01</v>
      </c>
      <c r="BQ5" s="25">
        <v>62.817</v>
      </c>
      <c r="BR5" s="25">
        <v>32.314999999999998</v>
      </c>
      <c r="BS5" s="25">
        <v>102.61</v>
      </c>
      <c r="BT5" s="25">
        <v>87.506</v>
      </c>
      <c r="BU5" s="25">
        <v>54.619</v>
      </c>
      <c r="BV5" s="25">
        <v>58.2</v>
      </c>
      <c r="BW5" s="25">
        <v>116.98099999999999</v>
      </c>
      <c r="BX5" s="25">
        <v>60.402999999999999</v>
      </c>
      <c r="BY5" s="25">
        <v>44.750999999999998</v>
      </c>
      <c r="BZ5" s="25">
        <v>61.73</v>
      </c>
      <c r="CA5" s="25">
        <v>67.709000000000003</v>
      </c>
      <c r="CB5" s="25">
        <v>93.093999999999994</v>
      </c>
      <c r="CC5" s="25">
        <v>92.265000000000001</v>
      </c>
      <c r="CD5" s="25">
        <v>19.7</v>
      </c>
      <c r="CE5" s="25">
        <v>42.481999999999999</v>
      </c>
      <c r="CF5" s="25">
        <v>51.052</v>
      </c>
      <c r="CG5" s="25">
        <v>75.546000000000006</v>
      </c>
      <c r="CH5" s="25">
        <v>60.171999999999997</v>
      </c>
      <c r="CI5" s="25">
        <v>70.054000000000002</v>
      </c>
      <c r="CJ5" s="25">
        <v>87.427000000000007</v>
      </c>
      <c r="CK5" s="25">
        <v>51.21</v>
      </c>
      <c r="CL5" s="25">
        <v>58.173000000000002</v>
      </c>
      <c r="CM5" s="25">
        <v>74.418999999999997</v>
      </c>
      <c r="CN5" s="25">
        <v>45.5</v>
      </c>
      <c r="CO5" s="25">
        <v>133.16800000000001</v>
      </c>
      <c r="CP5" s="25">
        <v>94.462000000000003</v>
      </c>
      <c r="CQ5" s="25">
        <v>89.789000000000001</v>
      </c>
      <c r="CR5" s="25">
        <v>78.698999999999998</v>
      </c>
      <c r="CS5" s="25">
        <v>92.563999999999993</v>
      </c>
      <c r="CT5" s="26"/>
      <c r="CU5" s="26"/>
      <c r="CV5" s="26"/>
      <c r="CW5" s="27"/>
      <c r="CX5" s="28">
        <f t="array" ref="CX5">SUMPRODUCT(B5:CW5*0.25)</f>
        <v>898.17975000000013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>
        <v>0.99</v>
      </c>
      <c r="AY8" s="37">
        <v>0.99</v>
      </c>
      <c r="AZ8" s="37">
        <v>0.99</v>
      </c>
      <c r="BA8" s="37">
        <v>0.99</v>
      </c>
      <c r="BB8" s="37">
        <v>0.99</v>
      </c>
      <c r="BC8" s="37">
        <v>0.99</v>
      </c>
      <c r="BD8" s="37">
        <v>0.99</v>
      </c>
      <c r="BE8" s="37">
        <v>0.99</v>
      </c>
      <c r="BF8" s="37">
        <v>0.99</v>
      </c>
      <c r="BG8" s="37">
        <v>0.99</v>
      </c>
      <c r="BH8" s="37">
        <v>0.99</v>
      </c>
      <c r="BI8" s="37">
        <v>9.1999999999999993</v>
      </c>
      <c r="BJ8" s="37">
        <v>1.29</v>
      </c>
      <c r="BK8" s="37">
        <v>-2.23</v>
      </c>
      <c r="BL8" s="37">
        <v>-1.1000000000000001</v>
      </c>
      <c r="BM8" s="37">
        <v>-1</v>
      </c>
      <c r="BN8" s="37">
        <v>4</v>
      </c>
      <c r="BO8" s="37">
        <v>2.25</v>
      </c>
      <c r="BP8" s="37">
        <v>15.9</v>
      </c>
      <c r="BQ8" s="37">
        <v>6.65</v>
      </c>
      <c r="BR8" s="37">
        <v>6.17</v>
      </c>
      <c r="BS8" s="37">
        <v>12</v>
      </c>
      <c r="BT8" s="37">
        <v>69.760000000000005</v>
      </c>
      <c r="BU8" s="37">
        <v>109.87</v>
      </c>
      <c r="BV8" s="37">
        <v>114.31</v>
      </c>
      <c r="BW8" s="37">
        <v>120.33</v>
      </c>
      <c r="BX8" s="37">
        <v>142.16999999999999</v>
      </c>
      <c r="BY8" s="37">
        <v>145.38999999999999</v>
      </c>
      <c r="BZ8" s="37">
        <v>129.26</v>
      </c>
      <c r="CA8" s="37">
        <v>143.18</v>
      </c>
      <c r="CB8" s="37">
        <v>154.02000000000001</v>
      </c>
      <c r="CC8" s="37">
        <v>171.24</v>
      </c>
      <c r="CD8" s="37">
        <v>158.62</v>
      </c>
      <c r="CE8" s="37">
        <v>129.18</v>
      </c>
      <c r="CF8" s="37">
        <v>126.54</v>
      </c>
      <c r="CG8" s="37">
        <v>115.92</v>
      </c>
      <c r="CH8" s="37">
        <v>133.62</v>
      </c>
      <c r="CI8" s="37">
        <v>135</v>
      </c>
      <c r="CJ8" s="37">
        <v>119.27</v>
      </c>
      <c r="CK8" s="37">
        <v>135</v>
      </c>
      <c r="CL8" s="37">
        <v>127.21</v>
      </c>
      <c r="CM8" s="37">
        <v>131.18</v>
      </c>
      <c r="CN8" s="37">
        <v>139.6</v>
      </c>
      <c r="CO8" s="37">
        <v>122</v>
      </c>
      <c r="CP8" s="37">
        <v>121.64</v>
      </c>
      <c r="CQ8" s="37">
        <v>134.18</v>
      </c>
      <c r="CR8" s="37">
        <v>135</v>
      </c>
      <c r="CS8" s="37">
        <v>134.44</v>
      </c>
      <c r="CT8" s="38"/>
      <c r="CU8" s="38"/>
      <c r="CV8" s="38"/>
      <c r="CW8" s="39"/>
      <c r="CX8" s="40">
        <f>IF(SUM(B8:CW8)&lt;&gt;0,AVERAGEIF(B8:CW8,"&lt;&gt;"""),"")</f>
        <v>72.123958333333334</v>
      </c>
    </row>
    <row r="9" spans="1:102" ht="24.95" customHeight="1" thickBot="1" x14ac:dyDescent="0.25">
      <c r="A9" s="41" t="s">
        <v>6</v>
      </c>
      <c r="B9" s="42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  <c r="AN9" s="43"/>
      <c r="AO9" s="43"/>
      <c r="AP9" s="43"/>
      <c r="AQ9" s="43"/>
      <c r="AR9" s="43"/>
      <c r="AS9" s="43"/>
      <c r="AT9" s="43"/>
      <c r="AU9" s="43"/>
      <c r="AV9" s="43"/>
      <c r="AW9" s="43"/>
      <c r="AX9" s="43">
        <v>0.99</v>
      </c>
      <c r="AY9" s="43">
        <v>0.99</v>
      </c>
      <c r="AZ9" s="43">
        <v>0.99</v>
      </c>
      <c r="BA9" s="43">
        <v>0.99</v>
      </c>
      <c r="BB9" s="43">
        <v>0.99</v>
      </c>
      <c r="BC9" s="43">
        <v>0.99</v>
      </c>
      <c r="BD9" s="43">
        <v>0.99</v>
      </c>
      <c r="BE9" s="43">
        <v>0.99</v>
      </c>
      <c r="BF9" s="43">
        <v>3.0425</v>
      </c>
      <c r="BG9" s="43">
        <v>3.0425</v>
      </c>
      <c r="BH9" s="43">
        <v>3.0425</v>
      </c>
      <c r="BI9" s="43">
        <v>3.0425</v>
      </c>
      <c r="BJ9" s="43">
        <v>-0.76</v>
      </c>
      <c r="BK9" s="43">
        <v>-0.76</v>
      </c>
      <c r="BL9" s="43">
        <v>-0.76</v>
      </c>
      <c r="BM9" s="43">
        <v>-0.76</v>
      </c>
      <c r="BN9" s="43">
        <v>7.2</v>
      </c>
      <c r="BO9" s="43">
        <v>7.2</v>
      </c>
      <c r="BP9" s="43">
        <v>7.2</v>
      </c>
      <c r="BQ9" s="43">
        <v>7.2</v>
      </c>
      <c r="BR9" s="43">
        <v>49.45</v>
      </c>
      <c r="BS9" s="43">
        <v>49.45</v>
      </c>
      <c r="BT9" s="43">
        <v>49.45</v>
      </c>
      <c r="BU9" s="43">
        <v>49.45</v>
      </c>
      <c r="BV9" s="43">
        <v>130.55000000000001</v>
      </c>
      <c r="BW9" s="43">
        <v>130.55000000000001</v>
      </c>
      <c r="BX9" s="43">
        <v>130.55000000000001</v>
      </c>
      <c r="BY9" s="43">
        <v>130.55000000000001</v>
      </c>
      <c r="BZ9" s="43">
        <v>149.42500000000001</v>
      </c>
      <c r="CA9" s="43">
        <v>149.42500000000001</v>
      </c>
      <c r="CB9" s="43">
        <v>149.42500000000001</v>
      </c>
      <c r="CC9" s="43">
        <v>149.42500000000001</v>
      </c>
      <c r="CD9" s="43">
        <v>132.565</v>
      </c>
      <c r="CE9" s="43">
        <v>132.565</v>
      </c>
      <c r="CF9" s="43">
        <v>132.565</v>
      </c>
      <c r="CG9" s="43">
        <v>132.565</v>
      </c>
      <c r="CH9" s="43">
        <v>130.7225</v>
      </c>
      <c r="CI9" s="43">
        <v>130.7225</v>
      </c>
      <c r="CJ9" s="43">
        <v>130.7225</v>
      </c>
      <c r="CK9" s="43">
        <v>130.7225</v>
      </c>
      <c r="CL9" s="43">
        <v>129.9975</v>
      </c>
      <c r="CM9" s="43">
        <v>129.9975</v>
      </c>
      <c r="CN9" s="43">
        <v>129.9975</v>
      </c>
      <c r="CO9" s="43">
        <v>129.9975</v>
      </c>
      <c r="CP9" s="43">
        <v>131.315</v>
      </c>
      <c r="CQ9" s="43">
        <v>131.315</v>
      </c>
      <c r="CR9" s="43">
        <v>131.315</v>
      </c>
      <c r="CS9" s="43">
        <v>131.315</v>
      </c>
      <c r="CT9" s="44"/>
      <c r="CU9" s="44"/>
      <c r="CV9" s="44"/>
      <c r="CW9" s="45"/>
      <c r="CX9" s="46">
        <f>IF(SUM(B9:CW9)&lt;&gt;0,AVERAGEIF(B9:CW9,"&lt;&gt;"""),"")</f>
        <v>72.123958333333334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5"/>
      <c r="CJ13" s="65"/>
      <c r="CK13" s="65"/>
      <c r="CL13" s="65"/>
      <c r="CM13" s="65"/>
      <c r="CN13" s="65"/>
      <c r="CO13" s="65"/>
      <c r="CP13" s="65"/>
      <c r="CQ13" s="65"/>
      <c r="CR13" s="65"/>
      <c r="CS13" s="65"/>
      <c r="CT13" s="66"/>
      <c r="CU13" s="66"/>
      <c r="CV13" s="66"/>
      <c r="CW13" s="67"/>
      <c r="CX13" s="68">
        <f t="array" ref="CX13">SUMPRODUCT(B13:CW13*0.25)</f>
        <v>0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>
        <v>2</v>
      </c>
      <c r="BW14" s="65">
        <v>2</v>
      </c>
      <c r="BX14" s="65"/>
      <c r="BY14" s="65"/>
      <c r="BZ14" s="65"/>
      <c r="CA14" s="65"/>
      <c r="CB14" s="65"/>
      <c r="CC14" s="65"/>
      <c r="CD14" s="65"/>
      <c r="CE14" s="65">
        <v>2</v>
      </c>
      <c r="CF14" s="65">
        <v>2</v>
      </c>
      <c r="CG14" s="65">
        <v>2</v>
      </c>
      <c r="CH14" s="65">
        <v>2</v>
      </c>
      <c r="CI14" s="65">
        <v>2</v>
      </c>
      <c r="CJ14" s="65">
        <v>2</v>
      </c>
      <c r="CK14" s="65">
        <v>2</v>
      </c>
      <c r="CL14" s="65">
        <v>2</v>
      </c>
      <c r="CM14" s="65">
        <v>2</v>
      </c>
      <c r="CN14" s="65"/>
      <c r="CO14" s="65">
        <v>2</v>
      </c>
      <c r="CP14" s="65">
        <v>2</v>
      </c>
      <c r="CQ14" s="65">
        <v>2</v>
      </c>
      <c r="CR14" s="65">
        <v>2</v>
      </c>
      <c r="CS14" s="65">
        <v>2</v>
      </c>
      <c r="CT14" s="66"/>
      <c r="CU14" s="66"/>
      <c r="CV14" s="66"/>
      <c r="CW14" s="67"/>
      <c r="CX14" s="68">
        <f t="array" ref="CX14">SUMPRODUCT(B14:CW14*0.25)</f>
        <v>8</v>
      </c>
    </row>
    <row r="15" spans="1:102" ht="24.95" customHeight="1" x14ac:dyDescent="0.2">
      <c r="A15" s="69" t="s">
        <v>12</v>
      </c>
      <c r="B15" s="70"/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1"/>
      <c r="AE15" s="71"/>
      <c r="AF15" s="71"/>
      <c r="AG15" s="71"/>
      <c r="AH15" s="71"/>
      <c r="AI15" s="71"/>
      <c r="AJ15" s="71"/>
      <c r="AK15" s="71"/>
      <c r="AL15" s="71"/>
      <c r="AM15" s="71"/>
      <c r="AN15" s="71"/>
      <c r="AO15" s="71"/>
      <c r="AP15" s="71"/>
      <c r="AQ15" s="71"/>
      <c r="AR15" s="71"/>
      <c r="AS15" s="71"/>
      <c r="AT15" s="71"/>
      <c r="AU15" s="71"/>
      <c r="AV15" s="71"/>
      <c r="AW15" s="71"/>
      <c r="AX15" s="71">
        <v>42.311999999999998</v>
      </c>
      <c r="AY15" s="71">
        <v>41.820999999999998</v>
      </c>
      <c r="AZ15" s="71">
        <v>40.865000000000002</v>
      </c>
      <c r="BA15" s="71">
        <v>39.698999999999998</v>
      </c>
      <c r="BB15" s="71">
        <v>34.68</v>
      </c>
      <c r="BC15" s="71">
        <v>34.06</v>
      </c>
      <c r="BD15" s="71">
        <v>33.56</v>
      </c>
      <c r="BE15" s="71">
        <v>34.912999999999997</v>
      </c>
      <c r="BF15" s="71">
        <v>33.44</v>
      </c>
      <c r="BG15" s="71">
        <v>31.53</v>
      </c>
      <c r="BH15" s="71">
        <v>30.164000000000001</v>
      </c>
      <c r="BI15" s="71">
        <v>14.281000000000001</v>
      </c>
      <c r="BJ15" s="71">
        <v>24.26</v>
      </c>
      <c r="BK15" s="71">
        <v>22.9</v>
      </c>
      <c r="BL15" s="71">
        <v>21.96</v>
      </c>
      <c r="BM15" s="71">
        <v>21.01</v>
      </c>
      <c r="BN15" s="71">
        <v>7.0019999999999998</v>
      </c>
      <c r="BO15" s="71">
        <v>1</v>
      </c>
      <c r="BP15" s="71"/>
      <c r="BQ15" s="71">
        <v>42.405999999999999</v>
      </c>
      <c r="BR15" s="71">
        <v>1.907</v>
      </c>
      <c r="BS15" s="71">
        <v>14.500999999999999</v>
      </c>
      <c r="BT15" s="71">
        <v>13.698</v>
      </c>
      <c r="BU15" s="71">
        <v>17.972999999999999</v>
      </c>
      <c r="BV15" s="71">
        <v>54.9</v>
      </c>
      <c r="BW15" s="71">
        <v>58.161000000000001</v>
      </c>
      <c r="BX15" s="71">
        <v>47.32</v>
      </c>
      <c r="BY15" s="71">
        <v>18.010000000000002</v>
      </c>
      <c r="BZ15" s="71">
        <v>49.143000000000001</v>
      </c>
      <c r="CA15" s="71">
        <v>64.311999999999998</v>
      </c>
      <c r="CB15" s="71">
        <v>58.241</v>
      </c>
      <c r="CC15" s="71">
        <v>59.95</v>
      </c>
      <c r="CD15" s="71"/>
      <c r="CE15" s="71">
        <v>20.481999999999999</v>
      </c>
      <c r="CF15" s="71">
        <v>24.852</v>
      </c>
      <c r="CG15" s="71">
        <v>49.345999999999997</v>
      </c>
      <c r="CH15" s="71">
        <v>57.975999999999999</v>
      </c>
      <c r="CI15" s="71">
        <v>67.858999999999995</v>
      </c>
      <c r="CJ15" s="71">
        <v>81.268000000000001</v>
      </c>
      <c r="CK15" s="71">
        <v>49.21</v>
      </c>
      <c r="CL15" s="71">
        <v>6.673</v>
      </c>
      <c r="CM15" s="71">
        <v>23.518999999999998</v>
      </c>
      <c r="CN15" s="71"/>
      <c r="CO15" s="71">
        <v>99.768000000000001</v>
      </c>
      <c r="CP15" s="71">
        <v>80.462000000000003</v>
      </c>
      <c r="CQ15" s="71">
        <v>82.888999999999996</v>
      </c>
      <c r="CR15" s="71">
        <v>71.799000000000007</v>
      </c>
      <c r="CS15" s="71">
        <v>87.656000000000006</v>
      </c>
      <c r="CT15" s="72"/>
      <c r="CU15" s="72"/>
      <c r="CV15" s="72"/>
      <c r="CW15" s="73"/>
      <c r="CX15" s="74">
        <f t="array" ref="CX15">SUMPRODUCT(B15:CW15*0.25)</f>
        <v>453.43450000000001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0</v>
      </c>
    </row>
    <row r="18" spans="1:102" ht="30" customHeight="1" thickBot="1" x14ac:dyDescent="0.25">
      <c r="A18" s="75" t="s">
        <v>15</v>
      </c>
      <c r="B18" s="76">
        <f>SUM(B11:B17)</f>
        <v>0</v>
      </c>
      <c r="C18" s="77">
        <f t="shared" ref="C18:BN18" si="0">SUM(C11:C17)</f>
        <v>0</v>
      </c>
      <c r="D18" s="77">
        <f t="shared" si="0"/>
        <v>0</v>
      </c>
      <c r="E18" s="77">
        <f t="shared" si="0"/>
        <v>0</v>
      </c>
      <c r="F18" s="77">
        <f t="shared" si="0"/>
        <v>0</v>
      </c>
      <c r="G18" s="77">
        <f t="shared" si="0"/>
        <v>0</v>
      </c>
      <c r="H18" s="77">
        <f t="shared" si="0"/>
        <v>0</v>
      </c>
      <c r="I18" s="77">
        <f t="shared" si="0"/>
        <v>0</v>
      </c>
      <c r="J18" s="77">
        <f t="shared" si="0"/>
        <v>0</v>
      </c>
      <c r="K18" s="77">
        <f t="shared" si="0"/>
        <v>0</v>
      </c>
      <c r="L18" s="77">
        <f t="shared" si="0"/>
        <v>0</v>
      </c>
      <c r="M18" s="77">
        <f t="shared" si="0"/>
        <v>0</v>
      </c>
      <c r="N18" s="77">
        <f t="shared" si="0"/>
        <v>0</v>
      </c>
      <c r="O18" s="77">
        <f t="shared" si="0"/>
        <v>0</v>
      </c>
      <c r="P18" s="77">
        <f t="shared" si="0"/>
        <v>0</v>
      </c>
      <c r="Q18" s="77">
        <f t="shared" si="0"/>
        <v>0</v>
      </c>
      <c r="R18" s="77">
        <f t="shared" si="0"/>
        <v>0</v>
      </c>
      <c r="S18" s="77">
        <f t="shared" si="0"/>
        <v>0</v>
      </c>
      <c r="T18" s="77">
        <f t="shared" si="0"/>
        <v>0</v>
      </c>
      <c r="U18" s="77">
        <f t="shared" si="0"/>
        <v>0</v>
      </c>
      <c r="V18" s="77">
        <f t="shared" si="0"/>
        <v>0</v>
      </c>
      <c r="W18" s="77">
        <f t="shared" si="0"/>
        <v>0</v>
      </c>
      <c r="X18" s="77">
        <f t="shared" si="0"/>
        <v>0</v>
      </c>
      <c r="Y18" s="77">
        <f t="shared" si="0"/>
        <v>0</v>
      </c>
      <c r="Z18" s="77">
        <f t="shared" si="0"/>
        <v>0</v>
      </c>
      <c r="AA18" s="77">
        <f t="shared" si="0"/>
        <v>0</v>
      </c>
      <c r="AB18" s="77">
        <f t="shared" si="0"/>
        <v>0</v>
      </c>
      <c r="AC18" s="77">
        <f t="shared" si="0"/>
        <v>0</v>
      </c>
      <c r="AD18" s="77">
        <f t="shared" si="0"/>
        <v>0</v>
      </c>
      <c r="AE18" s="77">
        <f t="shared" si="0"/>
        <v>0</v>
      </c>
      <c r="AF18" s="77">
        <f t="shared" si="0"/>
        <v>0</v>
      </c>
      <c r="AG18" s="77">
        <f t="shared" si="0"/>
        <v>0</v>
      </c>
      <c r="AH18" s="77">
        <f t="shared" si="0"/>
        <v>0</v>
      </c>
      <c r="AI18" s="77">
        <f t="shared" si="0"/>
        <v>0</v>
      </c>
      <c r="AJ18" s="77">
        <f t="shared" si="0"/>
        <v>0</v>
      </c>
      <c r="AK18" s="77">
        <f t="shared" si="0"/>
        <v>0</v>
      </c>
      <c r="AL18" s="77">
        <f t="shared" si="0"/>
        <v>0</v>
      </c>
      <c r="AM18" s="77">
        <f t="shared" si="0"/>
        <v>0</v>
      </c>
      <c r="AN18" s="77">
        <f t="shared" si="0"/>
        <v>0</v>
      </c>
      <c r="AO18" s="77">
        <f t="shared" si="0"/>
        <v>0</v>
      </c>
      <c r="AP18" s="77">
        <f t="shared" si="0"/>
        <v>0</v>
      </c>
      <c r="AQ18" s="77">
        <f t="shared" si="0"/>
        <v>0</v>
      </c>
      <c r="AR18" s="77">
        <f t="shared" si="0"/>
        <v>0</v>
      </c>
      <c r="AS18" s="77">
        <f t="shared" si="0"/>
        <v>0</v>
      </c>
      <c r="AT18" s="77">
        <f t="shared" si="0"/>
        <v>0</v>
      </c>
      <c r="AU18" s="77">
        <f t="shared" si="0"/>
        <v>0</v>
      </c>
      <c r="AV18" s="77">
        <f t="shared" si="0"/>
        <v>0</v>
      </c>
      <c r="AW18" s="77">
        <f t="shared" si="0"/>
        <v>0</v>
      </c>
      <c r="AX18" s="77">
        <f t="shared" si="0"/>
        <v>42.311999999999998</v>
      </c>
      <c r="AY18" s="77">
        <f t="shared" si="0"/>
        <v>41.820999999999998</v>
      </c>
      <c r="AZ18" s="77">
        <f t="shared" si="0"/>
        <v>40.865000000000002</v>
      </c>
      <c r="BA18" s="77">
        <f t="shared" si="0"/>
        <v>39.698999999999998</v>
      </c>
      <c r="BB18" s="77">
        <f t="shared" si="0"/>
        <v>34.68</v>
      </c>
      <c r="BC18" s="77">
        <f t="shared" si="0"/>
        <v>34.06</v>
      </c>
      <c r="BD18" s="77">
        <f t="shared" si="0"/>
        <v>33.56</v>
      </c>
      <c r="BE18" s="77">
        <f t="shared" si="0"/>
        <v>34.912999999999997</v>
      </c>
      <c r="BF18" s="77">
        <f t="shared" si="0"/>
        <v>33.44</v>
      </c>
      <c r="BG18" s="77">
        <f t="shared" si="0"/>
        <v>31.53</v>
      </c>
      <c r="BH18" s="77">
        <f t="shared" si="0"/>
        <v>30.164000000000001</v>
      </c>
      <c r="BI18" s="77">
        <f t="shared" si="0"/>
        <v>14.281000000000001</v>
      </c>
      <c r="BJ18" s="77">
        <f t="shared" si="0"/>
        <v>24.26</v>
      </c>
      <c r="BK18" s="77">
        <f t="shared" si="0"/>
        <v>22.9</v>
      </c>
      <c r="BL18" s="77">
        <f t="shared" si="0"/>
        <v>21.96</v>
      </c>
      <c r="BM18" s="77">
        <f t="shared" si="0"/>
        <v>21.01</v>
      </c>
      <c r="BN18" s="77">
        <f t="shared" si="0"/>
        <v>7.0019999999999998</v>
      </c>
      <c r="BO18" s="77">
        <f t="shared" ref="BO18:CW18" si="1">SUM(BO11:BO17)</f>
        <v>1</v>
      </c>
      <c r="BP18" s="77">
        <f t="shared" si="1"/>
        <v>0</v>
      </c>
      <c r="BQ18" s="77">
        <f t="shared" si="1"/>
        <v>42.405999999999999</v>
      </c>
      <c r="BR18" s="77">
        <f t="shared" si="1"/>
        <v>1.907</v>
      </c>
      <c r="BS18" s="77">
        <f t="shared" si="1"/>
        <v>14.500999999999999</v>
      </c>
      <c r="BT18" s="77">
        <f t="shared" si="1"/>
        <v>13.698</v>
      </c>
      <c r="BU18" s="77">
        <f t="shared" si="1"/>
        <v>17.972999999999999</v>
      </c>
      <c r="BV18" s="77">
        <f t="shared" si="1"/>
        <v>56.9</v>
      </c>
      <c r="BW18" s="77">
        <f t="shared" si="1"/>
        <v>60.161000000000001</v>
      </c>
      <c r="BX18" s="77">
        <f t="shared" si="1"/>
        <v>47.32</v>
      </c>
      <c r="BY18" s="77">
        <f t="shared" si="1"/>
        <v>18.010000000000002</v>
      </c>
      <c r="BZ18" s="77">
        <f t="shared" si="1"/>
        <v>49.143000000000001</v>
      </c>
      <c r="CA18" s="77">
        <f t="shared" si="1"/>
        <v>64.311999999999998</v>
      </c>
      <c r="CB18" s="77">
        <f t="shared" si="1"/>
        <v>58.241</v>
      </c>
      <c r="CC18" s="77">
        <f t="shared" si="1"/>
        <v>59.95</v>
      </c>
      <c r="CD18" s="77">
        <f t="shared" si="1"/>
        <v>0</v>
      </c>
      <c r="CE18" s="77">
        <f t="shared" si="1"/>
        <v>22.481999999999999</v>
      </c>
      <c r="CF18" s="77">
        <f t="shared" si="1"/>
        <v>26.852</v>
      </c>
      <c r="CG18" s="77">
        <f t="shared" si="1"/>
        <v>51.345999999999997</v>
      </c>
      <c r="CH18" s="77">
        <f t="shared" si="1"/>
        <v>59.975999999999999</v>
      </c>
      <c r="CI18" s="77">
        <f t="shared" si="1"/>
        <v>69.858999999999995</v>
      </c>
      <c r="CJ18" s="77">
        <f t="shared" si="1"/>
        <v>83.268000000000001</v>
      </c>
      <c r="CK18" s="77">
        <f t="shared" si="1"/>
        <v>51.21</v>
      </c>
      <c r="CL18" s="77">
        <f t="shared" si="1"/>
        <v>8.673</v>
      </c>
      <c r="CM18" s="77">
        <f t="shared" si="1"/>
        <v>25.518999999999998</v>
      </c>
      <c r="CN18" s="77">
        <f t="shared" si="1"/>
        <v>0</v>
      </c>
      <c r="CO18" s="77">
        <f t="shared" si="1"/>
        <v>101.768</v>
      </c>
      <c r="CP18" s="77">
        <f t="shared" si="1"/>
        <v>82.462000000000003</v>
      </c>
      <c r="CQ18" s="77">
        <f t="shared" si="1"/>
        <v>84.888999999999996</v>
      </c>
      <c r="CR18" s="77">
        <f t="shared" si="1"/>
        <v>73.799000000000007</v>
      </c>
      <c r="CS18" s="77">
        <f t="shared" si="1"/>
        <v>89.656000000000006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461.43450000000001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>
        <v>2.2000000000000002</v>
      </c>
      <c r="AY21" s="88">
        <v>13.8</v>
      </c>
      <c r="AZ21" s="88">
        <v>2.2000000000000002</v>
      </c>
      <c r="BA21" s="88">
        <v>2.2000000000000002</v>
      </c>
      <c r="BB21" s="88">
        <v>3.2</v>
      </c>
      <c r="BC21" s="88">
        <v>13.4</v>
      </c>
      <c r="BD21" s="88">
        <v>2.2000000000000002</v>
      </c>
      <c r="BE21" s="88">
        <v>2.2000000000000002</v>
      </c>
      <c r="BF21" s="88">
        <v>13.4</v>
      </c>
      <c r="BG21" s="88">
        <v>13.1</v>
      </c>
      <c r="BH21" s="88">
        <v>13.8</v>
      </c>
      <c r="BI21" s="88"/>
      <c r="BJ21" s="88">
        <v>13.8</v>
      </c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>
        <v>1.9</v>
      </c>
      <c r="CK21" s="88"/>
      <c r="CL21" s="88"/>
      <c r="CM21" s="88"/>
      <c r="CN21" s="88"/>
      <c r="CO21" s="88">
        <v>7.4</v>
      </c>
      <c r="CP21" s="88">
        <v>7</v>
      </c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27.950000000000003</v>
      </c>
    </row>
    <row r="22" spans="1:102" ht="24.95" customHeight="1" x14ac:dyDescent="0.2">
      <c r="A22" s="92" t="s">
        <v>18</v>
      </c>
      <c r="B22" s="93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4"/>
      <c r="AH22" s="94"/>
      <c r="AI22" s="94"/>
      <c r="AJ22" s="94"/>
      <c r="AK22" s="94"/>
      <c r="AL22" s="94"/>
      <c r="AM22" s="94"/>
      <c r="AN22" s="94"/>
      <c r="AO22" s="94"/>
      <c r="AP22" s="94"/>
      <c r="AQ22" s="94"/>
      <c r="AR22" s="94"/>
      <c r="AS22" s="94"/>
      <c r="AT22" s="94"/>
      <c r="AU22" s="94"/>
      <c r="AV22" s="94"/>
      <c r="AW22" s="94"/>
      <c r="AX22" s="94"/>
      <c r="AY22" s="94"/>
      <c r="AZ22" s="94"/>
      <c r="BA22" s="94"/>
      <c r="BB22" s="94"/>
      <c r="BC22" s="94"/>
      <c r="BD22" s="94"/>
      <c r="BE22" s="94"/>
      <c r="BF22" s="94"/>
      <c r="BG22" s="94"/>
      <c r="BH22" s="94"/>
      <c r="BI22" s="94"/>
      <c r="BJ22" s="94"/>
      <c r="BK22" s="94"/>
      <c r="BL22" s="94"/>
      <c r="BM22" s="94"/>
      <c r="BN22" s="94"/>
      <c r="BO22" s="94"/>
      <c r="BP22" s="94"/>
      <c r="BQ22" s="94">
        <v>20</v>
      </c>
      <c r="BR22" s="94">
        <v>30</v>
      </c>
      <c r="BS22" s="94">
        <v>30</v>
      </c>
      <c r="BT22" s="94">
        <v>30</v>
      </c>
      <c r="BU22" s="94">
        <v>30</v>
      </c>
      <c r="BV22" s="94"/>
      <c r="BW22" s="94">
        <v>1.1200000000000001</v>
      </c>
      <c r="BX22" s="94"/>
      <c r="BY22" s="94"/>
      <c r="BZ22" s="94">
        <v>2.8</v>
      </c>
      <c r="CA22" s="94"/>
      <c r="CB22" s="94"/>
      <c r="CC22" s="94"/>
      <c r="CD22" s="94"/>
      <c r="CE22" s="94"/>
      <c r="CF22" s="94"/>
      <c r="CG22" s="94"/>
      <c r="CH22" s="94"/>
      <c r="CI22" s="94"/>
      <c r="CJ22" s="94"/>
      <c r="CK22" s="94"/>
      <c r="CL22" s="94"/>
      <c r="CM22" s="94"/>
      <c r="CN22" s="94"/>
      <c r="CO22" s="94"/>
      <c r="CP22" s="94">
        <v>1.3</v>
      </c>
      <c r="CQ22" s="94">
        <v>1.3</v>
      </c>
      <c r="CR22" s="94">
        <v>1.3</v>
      </c>
      <c r="CS22" s="94">
        <v>1.2</v>
      </c>
      <c r="CT22" s="95"/>
      <c r="CU22" s="95"/>
      <c r="CV22" s="95"/>
      <c r="CW22" s="96"/>
      <c r="CX22" s="97">
        <f t="array" ref="CX22">SUMPRODUCT(B22:CW22*0.25)</f>
        <v>37.25500000000001</v>
      </c>
    </row>
    <row r="23" spans="1:102" ht="24.95" customHeight="1" x14ac:dyDescent="0.2">
      <c r="A23" s="92" t="s">
        <v>19</v>
      </c>
      <c r="B23" s="98"/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99"/>
      <c r="V23" s="99"/>
      <c r="W23" s="99"/>
      <c r="X23" s="99"/>
      <c r="Y23" s="99"/>
      <c r="Z23" s="99"/>
      <c r="AA23" s="99"/>
      <c r="AB23" s="99"/>
      <c r="AC23" s="99"/>
      <c r="AD23" s="99"/>
      <c r="AE23" s="99"/>
      <c r="AF23" s="99"/>
      <c r="AG23" s="99"/>
      <c r="AH23" s="99"/>
      <c r="AI23" s="99"/>
      <c r="AJ23" s="99"/>
      <c r="AK23" s="99"/>
      <c r="AL23" s="99"/>
      <c r="AM23" s="99"/>
      <c r="AN23" s="99"/>
      <c r="AO23" s="99"/>
      <c r="AP23" s="99"/>
      <c r="AQ23" s="99"/>
      <c r="AR23" s="99"/>
      <c r="AS23" s="99"/>
      <c r="AT23" s="99"/>
      <c r="AU23" s="99"/>
      <c r="AV23" s="99"/>
      <c r="AW23" s="99"/>
      <c r="AX23" s="99">
        <v>8.7999999999999995E-2</v>
      </c>
      <c r="AY23" s="99">
        <v>4.1970000000000001</v>
      </c>
      <c r="AZ23" s="99">
        <v>0.79400000000000004</v>
      </c>
      <c r="BA23" s="99">
        <v>0.89200000000000002</v>
      </c>
      <c r="BB23" s="99">
        <v>3.5979999999999999</v>
      </c>
      <c r="BC23" s="99">
        <v>3.6</v>
      </c>
      <c r="BD23" s="99">
        <v>3.5979999999999999</v>
      </c>
      <c r="BE23" s="99">
        <v>0.4</v>
      </c>
      <c r="BF23" s="99">
        <v>3.4</v>
      </c>
      <c r="BG23" s="99">
        <v>3.4009999999999998</v>
      </c>
      <c r="BH23" s="99">
        <v>3.4009999999999998</v>
      </c>
      <c r="BI23" s="99">
        <v>3.6019999999999999</v>
      </c>
      <c r="BJ23" s="99">
        <v>3.512</v>
      </c>
      <c r="BK23" s="99">
        <v>1.6120000000000001</v>
      </c>
      <c r="BL23" s="99">
        <v>0.61099999999999999</v>
      </c>
      <c r="BM23" s="99">
        <v>0.40799999999999997</v>
      </c>
      <c r="BN23" s="99">
        <v>0.41099999999999998</v>
      </c>
      <c r="BO23" s="99">
        <v>0.41</v>
      </c>
      <c r="BP23" s="99">
        <v>0.41</v>
      </c>
      <c r="BQ23" s="99">
        <v>0.41099999999999998</v>
      </c>
      <c r="BR23" s="99">
        <v>0.40799999999999997</v>
      </c>
      <c r="BS23" s="99">
        <v>0.40899999999999997</v>
      </c>
      <c r="BT23" s="99">
        <v>0.40799999999999997</v>
      </c>
      <c r="BU23" s="99">
        <v>6.6459999999999999</v>
      </c>
      <c r="BV23" s="99">
        <v>0.2</v>
      </c>
      <c r="BW23" s="99"/>
      <c r="BX23" s="99">
        <v>0.78300000000000003</v>
      </c>
      <c r="BY23" s="99">
        <v>19.640999999999998</v>
      </c>
      <c r="BZ23" s="99">
        <v>9.7870000000000008</v>
      </c>
      <c r="CA23" s="99">
        <v>3.3969999999999998</v>
      </c>
      <c r="CB23" s="99">
        <v>34.853000000000002</v>
      </c>
      <c r="CC23" s="99">
        <v>32.314999999999998</v>
      </c>
      <c r="CD23" s="99"/>
      <c r="CE23" s="99"/>
      <c r="CF23" s="99"/>
      <c r="CG23" s="99"/>
      <c r="CH23" s="99">
        <v>0.19600000000000001</v>
      </c>
      <c r="CI23" s="99">
        <v>0.19500000000000001</v>
      </c>
      <c r="CJ23" s="99">
        <v>2.2589999999999999</v>
      </c>
      <c r="CK23" s="99"/>
      <c r="CL23" s="99"/>
      <c r="CM23" s="99"/>
      <c r="CN23" s="99"/>
      <c r="CO23" s="99"/>
      <c r="CP23" s="99">
        <v>1.7</v>
      </c>
      <c r="CQ23" s="99">
        <v>1.6</v>
      </c>
      <c r="CR23" s="99">
        <v>1.6</v>
      </c>
      <c r="CS23" s="99">
        <v>1.708</v>
      </c>
      <c r="CT23" s="100"/>
      <c r="CU23" s="100"/>
      <c r="CV23" s="100"/>
      <c r="CW23" s="96"/>
      <c r="CX23" s="97">
        <f t="array" ref="CX23">SUMPRODUCT(B23:CW23*0.25)</f>
        <v>39.21524999999999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>SUM(B21:B27)</f>
        <v>0</v>
      </c>
      <c r="C28" s="107">
        <f t="shared" ref="C28:BN28" si="2">SUM(C21:C27)</f>
        <v>0</v>
      </c>
      <c r="D28" s="107">
        <f t="shared" si="2"/>
        <v>0</v>
      </c>
      <c r="E28" s="107">
        <f t="shared" si="2"/>
        <v>0</v>
      </c>
      <c r="F28" s="107">
        <f t="shared" si="2"/>
        <v>0</v>
      </c>
      <c r="G28" s="107">
        <f t="shared" si="2"/>
        <v>0</v>
      </c>
      <c r="H28" s="107">
        <f t="shared" si="2"/>
        <v>0</v>
      </c>
      <c r="I28" s="107">
        <f t="shared" si="2"/>
        <v>0</v>
      </c>
      <c r="J28" s="107">
        <f t="shared" si="2"/>
        <v>0</v>
      </c>
      <c r="K28" s="107">
        <f t="shared" si="2"/>
        <v>0</v>
      </c>
      <c r="L28" s="107">
        <f t="shared" si="2"/>
        <v>0</v>
      </c>
      <c r="M28" s="107">
        <f t="shared" si="2"/>
        <v>0</v>
      </c>
      <c r="N28" s="107">
        <f t="shared" si="2"/>
        <v>0</v>
      </c>
      <c r="O28" s="107">
        <f t="shared" si="2"/>
        <v>0</v>
      </c>
      <c r="P28" s="107">
        <f t="shared" si="2"/>
        <v>0</v>
      </c>
      <c r="Q28" s="107">
        <f t="shared" si="2"/>
        <v>0</v>
      </c>
      <c r="R28" s="107">
        <f t="shared" si="2"/>
        <v>0</v>
      </c>
      <c r="S28" s="107">
        <f t="shared" si="2"/>
        <v>0</v>
      </c>
      <c r="T28" s="107">
        <f t="shared" si="2"/>
        <v>0</v>
      </c>
      <c r="U28" s="107">
        <f t="shared" si="2"/>
        <v>0</v>
      </c>
      <c r="V28" s="107">
        <f t="shared" si="2"/>
        <v>0</v>
      </c>
      <c r="W28" s="107">
        <f t="shared" si="2"/>
        <v>0</v>
      </c>
      <c r="X28" s="107">
        <f t="shared" si="2"/>
        <v>0</v>
      </c>
      <c r="Y28" s="107">
        <f t="shared" si="2"/>
        <v>0</v>
      </c>
      <c r="Z28" s="107">
        <f t="shared" si="2"/>
        <v>0</v>
      </c>
      <c r="AA28" s="107">
        <f t="shared" si="2"/>
        <v>0</v>
      </c>
      <c r="AB28" s="107">
        <f t="shared" si="2"/>
        <v>0</v>
      </c>
      <c r="AC28" s="107">
        <f t="shared" si="2"/>
        <v>0</v>
      </c>
      <c r="AD28" s="107">
        <f t="shared" si="2"/>
        <v>0</v>
      </c>
      <c r="AE28" s="107">
        <f t="shared" si="2"/>
        <v>0</v>
      </c>
      <c r="AF28" s="107">
        <f t="shared" si="2"/>
        <v>0</v>
      </c>
      <c r="AG28" s="107">
        <f t="shared" si="2"/>
        <v>0</v>
      </c>
      <c r="AH28" s="107">
        <f t="shared" si="2"/>
        <v>0</v>
      </c>
      <c r="AI28" s="107">
        <f t="shared" si="2"/>
        <v>0</v>
      </c>
      <c r="AJ28" s="107">
        <f t="shared" si="2"/>
        <v>0</v>
      </c>
      <c r="AK28" s="107">
        <f t="shared" si="2"/>
        <v>0</v>
      </c>
      <c r="AL28" s="107">
        <f t="shared" si="2"/>
        <v>0</v>
      </c>
      <c r="AM28" s="107">
        <f t="shared" si="2"/>
        <v>0</v>
      </c>
      <c r="AN28" s="107">
        <f t="shared" si="2"/>
        <v>0</v>
      </c>
      <c r="AO28" s="107">
        <f t="shared" si="2"/>
        <v>0</v>
      </c>
      <c r="AP28" s="107">
        <f t="shared" si="2"/>
        <v>0</v>
      </c>
      <c r="AQ28" s="107">
        <f t="shared" si="2"/>
        <v>0</v>
      </c>
      <c r="AR28" s="107">
        <f t="shared" si="2"/>
        <v>0</v>
      </c>
      <c r="AS28" s="107">
        <f t="shared" si="2"/>
        <v>0</v>
      </c>
      <c r="AT28" s="107">
        <f t="shared" si="2"/>
        <v>0</v>
      </c>
      <c r="AU28" s="107">
        <f t="shared" si="2"/>
        <v>0</v>
      </c>
      <c r="AV28" s="107">
        <f t="shared" si="2"/>
        <v>0</v>
      </c>
      <c r="AW28" s="107">
        <f t="shared" si="2"/>
        <v>0</v>
      </c>
      <c r="AX28" s="107">
        <f t="shared" si="2"/>
        <v>2.2880000000000003</v>
      </c>
      <c r="AY28" s="107">
        <f t="shared" si="2"/>
        <v>17.997</v>
      </c>
      <c r="AZ28" s="107">
        <f t="shared" si="2"/>
        <v>2.9940000000000002</v>
      </c>
      <c r="BA28" s="107">
        <f t="shared" si="2"/>
        <v>3.0920000000000001</v>
      </c>
      <c r="BB28" s="107">
        <f t="shared" si="2"/>
        <v>6.798</v>
      </c>
      <c r="BC28" s="107">
        <f t="shared" si="2"/>
        <v>17</v>
      </c>
      <c r="BD28" s="107">
        <f t="shared" si="2"/>
        <v>5.798</v>
      </c>
      <c r="BE28" s="107">
        <f t="shared" si="2"/>
        <v>2.6</v>
      </c>
      <c r="BF28" s="107">
        <f t="shared" si="2"/>
        <v>16.8</v>
      </c>
      <c r="BG28" s="107">
        <f t="shared" si="2"/>
        <v>16.500999999999998</v>
      </c>
      <c r="BH28" s="107">
        <f t="shared" si="2"/>
        <v>17.201000000000001</v>
      </c>
      <c r="BI28" s="107">
        <f t="shared" si="2"/>
        <v>3.6019999999999999</v>
      </c>
      <c r="BJ28" s="107">
        <f t="shared" si="2"/>
        <v>17.312000000000001</v>
      </c>
      <c r="BK28" s="107">
        <f t="shared" si="2"/>
        <v>1.6120000000000001</v>
      </c>
      <c r="BL28" s="107">
        <f t="shared" si="2"/>
        <v>0.61099999999999999</v>
      </c>
      <c r="BM28" s="107">
        <f t="shared" si="2"/>
        <v>0.40799999999999997</v>
      </c>
      <c r="BN28" s="107">
        <f t="shared" si="2"/>
        <v>0.41099999999999998</v>
      </c>
      <c r="BO28" s="107">
        <f t="shared" ref="BO28:CW28" si="3">SUM(BO21:BO27)</f>
        <v>0.41</v>
      </c>
      <c r="BP28" s="107">
        <f t="shared" si="3"/>
        <v>0.41</v>
      </c>
      <c r="BQ28" s="107">
        <f t="shared" si="3"/>
        <v>20.411000000000001</v>
      </c>
      <c r="BR28" s="107">
        <f t="shared" si="3"/>
        <v>30.408000000000001</v>
      </c>
      <c r="BS28" s="107">
        <f t="shared" si="3"/>
        <v>30.408999999999999</v>
      </c>
      <c r="BT28" s="107">
        <f t="shared" si="3"/>
        <v>30.408000000000001</v>
      </c>
      <c r="BU28" s="107">
        <f t="shared" si="3"/>
        <v>36.646000000000001</v>
      </c>
      <c r="BV28" s="107">
        <f t="shared" si="3"/>
        <v>0.2</v>
      </c>
      <c r="BW28" s="107">
        <f t="shared" si="3"/>
        <v>1.1200000000000001</v>
      </c>
      <c r="BX28" s="107">
        <f t="shared" si="3"/>
        <v>0.78300000000000003</v>
      </c>
      <c r="BY28" s="107">
        <f t="shared" si="3"/>
        <v>19.640999999999998</v>
      </c>
      <c r="BZ28" s="107">
        <f t="shared" si="3"/>
        <v>12.587</v>
      </c>
      <c r="CA28" s="107">
        <f t="shared" si="3"/>
        <v>3.3969999999999998</v>
      </c>
      <c r="CB28" s="107">
        <f t="shared" si="3"/>
        <v>34.853000000000002</v>
      </c>
      <c r="CC28" s="107">
        <f t="shared" si="3"/>
        <v>32.314999999999998</v>
      </c>
      <c r="CD28" s="107">
        <f t="shared" si="3"/>
        <v>0</v>
      </c>
      <c r="CE28" s="107">
        <f t="shared" si="3"/>
        <v>0</v>
      </c>
      <c r="CF28" s="107">
        <f t="shared" si="3"/>
        <v>0</v>
      </c>
      <c r="CG28" s="107">
        <f t="shared" si="3"/>
        <v>0</v>
      </c>
      <c r="CH28" s="107">
        <f t="shared" si="3"/>
        <v>0.19600000000000001</v>
      </c>
      <c r="CI28" s="107">
        <f t="shared" si="3"/>
        <v>0.19500000000000001</v>
      </c>
      <c r="CJ28" s="107">
        <f t="shared" si="3"/>
        <v>4.1589999999999998</v>
      </c>
      <c r="CK28" s="107">
        <f t="shared" si="3"/>
        <v>0</v>
      </c>
      <c r="CL28" s="107">
        <f t="shared" si="3"/>
        <v>0</v>
      </c>
      <c r="CM28" s="107">
        <f t="shared" si="3"/>
        <v>0</v>
      </c>
      <c r="CN28" s="107">
        <f t="shared" si="3"/>
        <v>0</v>
      </c>
      <c r="CO28" s="107">
        <f t="shared" si="3"/>
        <v>7.4</v>
      </c>
      <c r="CP28" s="107">
        <f t="shared" si="3"/>
        <v>10</v>
      </c>
      <c r="CQ28" s="107">
        <f t="shared" si="3"/>
        <v>2.9000000000000004</v>
      </c>
      <c r="CR28" s="107">
        <f t="shared" si="3"/>
        <v>2.9000000000000004</v>
      </c>
      <c r="CS28" s="107">
        <f t="shared" si="3"/>
        <v>2.9079999999999999</v>
      </c>
      <c r="CT28" s="108">
        <f t="shared" si="3"/>
        <v>0</v>
      </c>
      <c r="CU28" s="108">
        <f t="shared" si="3"/>
        <v>0</v>
      </c>
      <c r="CV28" s="108">
        <f t="shared" si="3"/>
        <v>0</v>
      </c>
      <c r="CW28" s="109">
        <f t="shared" si="3"/>
        <v>0</v>
      </c>
      <c r="CX28" s="110">
        <f>SUM(CX21:CX27)</f>
        <v>104.42025000000001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41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>
        <v>44.6</v>
      </c>
      <c r="AY32" s="94">
        <v>59.817999999999998</v>
      </c>
      <c r="AZ32" s="94">
        <v>43.859000000000002</v>
      </c>
      <c r="BA32" s="94">
        <v>42.790999999999997</v>
      </c>
      <c r="BB32" s="94">
        <v>41.478000000000002</v>
      </c>
      <c r="BC32" s="94">
        <v>51.06</v>
      </c>
      <c r="BD32" s="94">
        <v>39.357999999999997</v>
      </c>
      <c r="BE32" s="94">
        <v>37.512999999999998</v>
      </c>
      <c r="BF32" s="94">
        <v>50.24</v>
      </c>
      <c r="BG32" s="94">
        <v>48.030999999999999</v>
      </c>
      <c r="BH32" s="94">
        <v>47.365000000000002</v>
      </c>
      <c r="BI32" s="94">
        <v>17.882999999999999</v>
      </c>
      <c r="BJ32" s="94">
        <v>41.572000000000003</v>
      </c>
      <c r="BK32" s="94">
        <v>24.512</v>
      </c>
      <c r="BL32" s="94">
        <v>22.571000000000002</v>
      </c>
      <c r="BM32" s="94">
        <v>21.417999999999999</v>
      </c>
      <c r="BN32" s="94">
        <v>7.4130000000000003</v>
      </c>
      <c r="BO32" s="94">
        <v>1.41</v>
      </c>
      <c r="BP32" s="94">
        <v>0.41</v>
      </c>
      <c r="BQ32" s="94">
        <v>62.817</v>
      </c>
      <c r="BR32" s="94">
        <v>32.314999999999998</v>
      </c>
      <c r="BS32" s="94">
        <v>44.91</v>
      </c>
      <c r="BT32" s="94">
        <v>44.106000000000002</v>
      </c>
      <c r="BU32" s="94">
        <v>54.619</v>
      </c>
      <c r="BV32" s="94">
        <v>57.1</v>
      </c>
      <c r="BW32" s="94">
        <v>61.280999999999999</v>
      </c>
      <c r="BX32" s="94">
        <v>48.103000000000002</v>
      </c>
      <c r="BY32" s="94">
        <v>37.651000000000003</v>
      </c>
      <c r="BZ32" s="94">
        <v>61.73</v>
      </c>
      <c r="CA32" s="94">
        <v>67.709000000000003</v>
      </c>
      <c r="CB32" s="94">
        <v>93.093999999999994</v>
      </c>
      <c r="CC32" s="94">
        <v>92.265000000000001</v>
      </c>
      <c r="CD32" s="94"/>
      <c r="CE32" s="94">
        <v>22.481999999999999</v>
      </c>
      <c r="CF32" s="94">
        <v>26.852</v>
      </c>
      <c r="CG32" s="94">
        <v>51.345999999999997</v>
      </c>
      <c r="CH32" s="94">
        <v>60.171999999999997</v>
      </c>
      <c r="CI32" s="94">
        <v>70.054000000000002</v>
      </c>
      <c r="CJ32" s="94">
        <v>87.427000000000007</v>
      </c>
      <c r="CK32" s="94">
        <v>51.21</v>
      </c>
      <c r="CL32" s="94">
        <v>8.673</v>
      </c>
      <c r="CM32" s="94">
        <v>25.518999999999998</v>
      </c>
      <c r="CN32" s="94"/>
      <c r="CO32" s="94">
        <v>109.16800000000001</v>
      </c>
      <c r="CP32" s="94">
        <v>92.462000000000003</v>
      </c>
      <c r="CQ32" s="94">
        <v>87.789000000000001</v>
      </c>
      <c r="CR32" s="94">
        <v>76.698999999999998</v>
      </c>
      <c r="CS32" s="94">
        <v>92.563999999999993</v>
      </c>
      <c r="CT32" s="95"/>
      <c r="CU32" s="95"/>
      <c r="CV32" s="95"/>
      <c r="CW32" s="96"/>
      <c r="CX32" s="97">
        <f t="array" ref="CX32">SUMPRODUCT(B32:CW32*0.25)</f>
        <v>565.85475000000008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42</v>
      </c>
      <c r="B34" s="76">
        <f>SUM(B31:B33)</f>
        <v>0</v>
      </c>
      <c r="C34" s="77">
        <f t="shared" ref="C34:BN34" si="4">SUM(C31:C33)</f>
        <v>0</v>
      </c>
      <c r="D34" s="77">
        <f t="shared" si="4"/>
        <v>0</v>
      </c>
      <c r="E34" s="77">
        <f t="shared" si="4"/>
        <v>0</v>
      </c>
      <c r="F34" s="77">
        <f t="shared" si="4"/>
        <v>0</v>
      </c>
      <c r="G34" s="77">
        <f t="shared" si="4"/>
        <v>0</v>
      </c>
      <c r="H34" s="77">
        <f t="shared" si="4"/>
        <v>0</v>
      </c>
      <c r="I34" s="77">
        <f t="shared" si="4"/>
        <v>0</v>
      </c>
      <c r="J34" s="77">
        <f t="shared" si="4"/>
        <v>0</v>
      </c>
      <c r="K34" s="77">
        <f t="shared" si="4"/>
        <v>0</v>
      </c>
      <c r="L34" s="77">
        <f t="shared" si="4"/>
        <v>0</v>
      </c>
      <c r="M34" s="77">
        <f t="shared" si="4"/>
        <v>0</v>
      </c>
      <c r="N34" s="77">
        <f t="shared" si="4"/>
        <v>0</v>
      </c>
      <c r="O34" s="77">
        <f t="shared" si="4"/>
        <v>0</v>
      </c>
      <c r="P34" s="77">
        <f t="shared" si="4"/>
        <v>0</v>
      </c>
      <c r="Q34" s="77">
        <f t="shared" si="4"/>
        <v>0</v>
      </c>
      <c r="R34" s="77">
        <f t="shared" si="4"/>
        <v>0</v>
      </c>
      <c r="S34" s="77">
        <f t="shared" si="4"/>
        <v>0</v>
      </c>
      <c r="T34" s="77">
        <f t="shared" si="4"/>
        <v>0</v>
      </c>
      <c r="U34" s="77">
        <f t="shared" si="4"/>
        <v>0</v>
      </c>
      <c r="V34" s="77">
        <f t="shared" si="4"/>
        <v>0</v>
      </c>
      <c r="W34" s="77">
        <f t="shared" si="4"/>
        <v>0</v>
      </c>
      <c r="X34" s="77">
        <f t="shared" si="4"/>
        <v>0</v>
      </c>
      <c r="Y34" s="77">
        <f t="shared" si="4"/>
        <v>0</v>
      </c>
      <c r="Z34" s="77">
        <f t="shared" si="4"/>
        <v>0</v>
      </c>
      <c r="AA34" s="77">
        <f t="shared" si="4"/>
        <v>0</v>
      </c>
      <c r="AB34" s="77">
        <f t="shared" si="4"/>
        <v>0</v>
      </c>
      <c r="AC34" s="77">
        <f t="shared" si="4"/>
        <v>0</v>
      </c>
      <c r="AD34" s="77">
        <f t="shared" si="4"/>
        <v>0</v>
      </c>
      <c r="AE34" s="77">
        <f t="shared" si="4"/>
        <v>0</v>
      </c>
      <c r="AF34" s="77">
        <f t="shared" si="4"/>
        <v>0</v>
      </c>
      <c r="AG34" s="77">
        <f t="shared" si="4"/>
        <v>0</v>
      </c>
      <c r="AH34" s="77">
        <f t="shared" si="4"/>
        <v>0</v>
      </c>
      <c r="AI34" s="77">
        <f t="shared" si="4"/>
        <v>0</v>
      </c>
      <c r="AJ34" s="77">
        <f t="shared" si="4"/>
        <v>0</v>
      </c>
      <c r="AK34" s="77">
        <f t="shared" si="4"/>
        <v>0</v>
      </c>
      <c r="AL34" s="77">
        <f t="shared" si="4"/>
        <v>0</v>
      </c>
      <c r="AM34" s="77">
        <f t="shared" si="4"/>
        <v>0</v>
      </c>
      <c r="AN34" s="77">
        <f t="shared" si="4"/>
        <v>0</v>
      </c>
      <c r="AO34" s="77">
        <f t="shared" si="4"/>
        <v>0</v>
      </c>
      <c r="AP34" s="77">
        <f t="shared" si="4"/>
        <v>0</v>
      </c>
      <c r="AQ34" s="77">
        <f t="shared" si="4"/>
        <v>0</v>
      </c>
      <c r="AR34" s="77">
        <f t="shared" si="4"/>
        <v>0</v>
      </c>
      <c r="AS34" s="77">
        <f t="shared" si="4"/>
        <v>0</v>
      </c>
      <c r="AT34" s="77">
        <f t="shared" si="4"/>
        <v>0</v>
      </c>
      <c r="AU34" s="77">
        <f t="shared" si="4"/>
        <v>0</v>
      </c>
      <c r="AV34" s="77">
        <f t="shared" si="4"/>
        <v>0</v>
      </c>
      <c r="AW34" s="77">
        <f t="shared" si="4"/>
        <v>0</v>
      </c>
      <c r="AX34" s="77">
        <f t="shared" si="4"/>
        <v>44.6</v>
      </c>
      <c r="AY34" s="77">
        <f t="shared" si="4"/>
        <v>59.817999999999998</v>
      </c>
      <c r="AZ34" s="77">
        <f t="shared" si="4"/>
        <v>43.859000000000002</v>
      </c>
      <c r="BA34" s="77">
        <f t="shared" si="4"/>
        <v>42.790999999999997</v>
      </c>
      <c r="BB34" s="77">
        <f t="shared" si="4"/>
        <v>41.478000000000002</v>
      </c>
      <c r="BC34" s="77">
        <f t="shared" si="4"/>
        <v>51.06</v>
      </c>
      <c r="BD34" s="77">
        <f t="shared" si="4"/>
        <v>39.357999999999997</v>
      </c>
      <c r="BE34" s="77">
        <f t="shared" si="4"/>
        <v>37.512999999999998</v>
      </c>
      <c r="BF34" s="77">
        <f t="shared" si="4"/>
        <v>50.24</v>
      </c>
      <c r="BG34" s="77">
        <f t="shared" si="4"/>
        <v>48.030999999999999</v>
      </c>
      <c r="BH34" s="77">
        <f t="shared" si="4"/>
        <v>47.365000000000002</v>
      </c>
      <c r="BI34" s="77">
        <f t="shared" si="4"/>
        <v>17.882999999999999</v>
      </c>
      <c r="BJ34" s="77">
        <f t="shared" si="4"/>
        <v>41.572000000000003</v>
      </c>
      <c r="BK34" s="77">
        <f t="shared" si="4"/>
        <v>24.512</v>
      </c>
      <c r="BL34" s="77">
        <f t="shared" si="4"/>
        <v>22.571000000000002</v>
      </c>
      <c r="BM34" s="77">
        <f t="shared" si="4"/>
        <v>21.417999999999999</v>
      </c>
      <c r="BN34" s="77">
        <f t="shared" si="4"/>
        <v>7.4130000000000003</v>
      </c>
      <c r="BO34" s="77">
        <f t="shared" ref="BO34:CW34" si="5">SUM(BO31:BO33)</f>
        <v>1.41</v>
      </c>
      <c r="BP34" s="77">
        <f t="shared" si="5"/>
        <v>0.41</v>
      </c>
      <c r="BQ34" s="77">
        <f t="shared" si="5"/>
        <v>62.817</v>
      </c>
      <c r="BR34" s="77">
        <f t="shared" si="5"/>
        <v>32.314999999999998</v>
      </c>
      <c r="BS34" s="77">
        <f t="shared" si="5"/>
        <v>44.91</v>
      </c>
      <c r="BT34" s="77">
        <f t="shared" si="5"/>
        <v>44.106000000000002</v>
      </c>
      <c r="BU34" s="77">
        <f t="shared" si="5"/>
        <v>54.619</v>
      </c>
      <c r="BV34" s="77">
        <f t="shared" si="5"/>
        <v>57.1</v>
      </c>
      <c r="BW34" s="77">
        <f t="shared" si="5"/>
        <v>61.280999999999999</v>
      </c>
      <c r="BX34" s="77">
        <f t="shared" si="5"/>
        <v>48.103000000000002</v>
      </c>
      <c r="BY34" s="77">
        <f t="shared" si="5"/>
        <v>37.651000000000003</v>
      </c>
      <c r="BZ34" s="77">
        <f t="shared" si="5"/>
        <v>61.73</v>
      </c>
      <c r="CA34" s="77">
        <f t="shared" si="5"/>
        <v>67.709000000000003</v>
      </c>
      <c r="CB34" s="77">
        <f t="shared" si="5"/>
        <v>93.093999999999994</v>
      </c>
      <c r="CC34" s="77">
        <f t="shared" si="5"/>
        <v>92.265000000000001</v>
      </c>
      <c r="CD34" s="77">
        <f t="shared" si="5"/>
        <v>0</v>
      </c>
      <c r="CE34" s="77">
        <f t="shared" si="5"/>
        <v>22.481999999999999</v>
      </c>
      <c r="CF34" s="77">
        <f t="shared" si="5"/>
        <v>26.852</v>
      </c>
      <c r="CG34" s="77">
        <f t="shared" si="5"/>
        <v>51.345999999999997</v>
      </c>
      <c r="CH34" s="77">
        <f t="shared" si="5"/>
        <v>60.171999999999997</v>
      </c>
      <c r="CI34" s="77">
        <f t="shared" si="5"/>
        <v>70.054000000000002</v>
      </c>
      <c r="CJ34" s="77">
        <f t="shared" si="5"/>
        <v>87.427000000000007</v>
      </c>
      <c r="CK34" s="77">
        <f t="shared" si="5"/>
        <v>51.21</v>
      </c>
      <c r="CL34" s="77">
        <f t="shared" si="5"/>
        <v>8.673</v>
      </c>
      <c r="CM34" s="77">
        <f t="shared" si="5"/>
        <v>25.518999999999998</v>
      </c>
      <c r="CN34" s="77">
        <f t="shared" si="5"/>
        <v>0</v>
      </c>
      <c r="CO34" s="77">
        <f t="shared" si="5"/>
        <v>109.16800000000001</v>
      </c>
      <c r="CP34" s="77">
        <f t="shared" si="5"/>
        <v>92.462000000000003</v>
      </c>
      <c r="CQ34" s="77">
        <f t="shared" si="5"/>
        <v>87.789000000000001</v>
      </c>
      <c r="CR34" s="77">
        <f t="shared" si="5"/>
        <v>76.698999999999998</v>
      </c>
      <c r="CS34" s="77">
        <f t="shared" si="5"/>
        <v>92.563999999999993</v>
      </c>
      <c r="CT34" s="78">
        <f t="shared" si="5"/>
        <v>0</v>
      </c>
      <c r="CU34" s="78">
        <f t="shared" si="5"/>
        <v>0</v>
      </c>
      <c r="CV34" s="78">
        <f t="shared" si="5"/>
        <v>0</v>
      </c>
      <c r="CW34" s="79">
        <f t="shared" si="5"/>
        <v>0</v>
      </c>
      <c r="CX34" s="80">
        <f>SUM(CX31:CX33)</f>
        <v>565.85475000000008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85" t="s">
        <v>43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44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45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46</v>
      </c>
      <c r="B39" s="119"/>
      <c r="C39" s="120"/>
      <c r="D39" s="120"/>
      <c r="E39" s="120"/>
      <c r="F39" s="120"/>
      <c r="G39" s="120"/>
      <c r="H39" s="120"/>
      <c r="I39" s="120"/>
      <c r="J39" s="120"/>
      <c r="K39" s="120"/>
      <c r="L39" s="120"/>
      <c r="M39" s="120"/>
      <c r="N39" s="120"/>
      <c r="O39" s="120"/>
      <c r="P39" s="120"/>
      <c r="Q39" s="120"/>
      <c r="R39" s="120"/>
      <c r="S39" s="120"/>
      <c r="T39" s="120"/>
      <c r="U39" s="120"/>
      <c r="V39" s="120"/>
      <c r="W39" s="120"/>
      <c r="X39" s="120"/>
      <c r="Y39" s="120"/>
      <c r="Z39" s="120"/>
      <c r="AA39" s="120"/>
      <c r="AB39" s="120"/>
      <c r="AC39" s="120"/>
      <c r="AD39" s="120"/>
      <c r="AE39" s="120"/>
      <c r="AF39" s="120"/>
      <c r="AG39" s="120"/>
      <c r="AH39" s="120"/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>
        <v>38.200000000000003</v>
      </c>
      <c r="AY39" s="120">
        <v>40</v>
      </c>
      <c r="AZ39" s="120">
        <v>44.2</v>
      </c>
      <c r="BA39" s="120">
        <v>14.1</v>
      </c>
      <c r="BB39" s="120">
        <v>19</v>
      </c>
      <c r="BC39" s="120">
        <v>28.5</v>
      </c>
      <c r="BD39" s="120">
        <v>19</v>
      </c>
      <c r="BE39" s="120">
        <v>26.2</v>
      </c>
      <c r="BF39" s="120">
        <v>40.799999999999997</v>
      </c>
      <c r="BG39" s="120">
        <v>49.9</v>
      </c>
      <c r="BH39" s="120">
        <v>34.4</v>
      </c>
      <c r="BI39" s="120">
        <v>59.9</v>
      </c>
      <c r="BJ39" s="120">
        <v>80.099999999999994</v>
      </c>
      <c r="BK39" s="120">
        <v>87.5</v>
      </c>
      <c r="BL39" s="120">
        <v>67.7</v>
      </c>
      <c r="BM39" s="120">
        <v>83.5</v>
      </c>
      <c r="BN39" s="120">
        <v>55.4</v>
      </c>
      <c r="BO39" s="120">
        <v>50</v>
      </c>
      <c r="BP39" s="120">
        <v>51.6</v>
      </c>
      <c r="BQ39" s="120"/>
      <c r="BR39" s="120"/>
      <c r="BS39" s="120">
        <v>57.7</v>
      </c>
      <c r="BT39" s="120">
        <v>43.4</v>
      </c>
      <c r="BU39" s="120"/>
      <c r="BV39" s="120">
        <v>1.1000000000000001</v>
      </c>
      <c r="BW39" s="120">
        <v>55.7</v>
      </c>
      <c r="BX39" s="120">
        <v>12.3</v>
      </c>
      <c r="BY39" s="120">
        <v>7.1</v>
      </c>
      <c r="BZ39" s="120"/>
      <c r="CA39" s="120"/>
      <c r="CB39" s="120"/>
      <c r="CC39" s="120"/>
      <c r="CD39" s="120">
        <v>19.7</v>
      </c>
      <c r="CE39" s="120">
        <v>20</v>
      </c>
      <c r="CF39" s="120">
        <v>24.2</v>
      </c>
      <c r="CG39" s="120">
        <v>24.2</v>
      </c>
      <c r="CH39" s="120"/>
      <c r="CI39" s="120"/>
      <c r="CJ39" s="120"/>
      <c r="CK39" s="120"/>
      <c r="CL39" s="120">
        <v>49.5</v>
      </c>
      <c r="CM39" s="120">
        <v>48.9</v>
      </c>
      <c r="CN39" s="120">
        <v>45.5</v>
      </c>
      <c r="CO39" s="120">
        <v>24</v>
      </c>
      <c r="CP39" s="120">
        <v>2</v>
      </c>
      <c r="CQ39" s="120">
        <v>2</v>
      </c>
      <c r="CR39" s="120">
        <v>2</v>
      </c>
      <c r="CS39" s="120"/>
      <c r="CT39" s="122"/>
      <c r="CU39" s="122"/>
      <c r="CV39" s="122"/>
      <c r="CW39" s="121"/>
      <c r="CX39" s="97">
        <f t="array" ref="CX39">SUMPRODUCT(B39:CW39*0.25)</f>
        <v>332.32500000000005</v>
      </c>
    </row>
    <row r="40" spans="1:102" ht="24.95" customHeight="1" x14ac:dyDescent="0.2">
      <c r="A40" s="118" t="s">
        <v>47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48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0</v>
      </c>
    </row>
    <row r="42" spans="1:102" ht="30" customHeight="1" thickBot="1" x14ac:dyDescent="0.25">
      <c r="A42" s="105" t="s">
        <v>49</v>
      </c>
      <c r="B42" s="106">
        <f>SUM(B37:B41)</f>
        <v>0</v>
      </c>
      <c r="C42" s="107">
        <f t="shared" ref="C42:BN42" si="6">SUM(C37:C41)</f>
        <v>0</v>
      </c>
      <c r="D42" s="107">
        <f t="shared" si="6"/>
        <v>0</v>
      </c>
      <c r="E42" s="107">
        <f t="shared" si="6"/>
        <v>0</v>
      </c>
      <c r="F42" s="107">
        <f t="shared" si="6"/>
        <v>0</v>
      </c>
      <c r="G42" s="107">
        <f t="shared" si="6"/>
        <v>0</v>
      </c>
      <c r="H42" s="107">
        <f t="shared" si="6"/>
        <v>0</v>
      </c>
      <c r="I42" s="107">
        <f t="shared" si="6"/>
        <v>0</v>
      </c>
      <c r="J42" s="107">
        <f t="shared" si="6"/>
        <v>0</v>
      </c>
      <c r="K42" s="107">
        <f t="shared" si="6"/>
        <v>0</v>
      </c>
      <c r="L42" s="107">
        <f t="shared" si="6"/>
        <v>0</v>
      </c>
      <c r="M42" s="107">
        <f t="shared" si="6"/>
        <v>0</v>
      </c>
      <c r="N42" s="107">
        <f t="shared" si="6"/>
        <v>0</v>
      </c>
      <c r="O42" s="107">
        <f t="shared" si="6"/>
        <v>0</v>
      </c>
      <c r="P42" s="107">
        <f t="shared" si="6"/>
        <v>0</v>
      </c>
      <c r="Q42" s="107">
        <f t="shared" si="6"/>
        <v>0</v>
      </c>
      <c r="R42" s="107">
        <f t="shared" si="6"/>
        <v>0</v>
      </c>
      <c r="S42" s="107">
        <f t="shared" si="6"/>
        <v>0</v>
      </c>
      <c r="T42" s="107">
        <f t="shared" si="6"/>
        <v>0</v>
      </c>
      <c r="U42" s="107">
        <f t="shared" si="6"/>
        <v>0</v>
      </c>
      <c r="V42" s="107">
        <f t="shared" si="6"/>
        <v>0</v>
      </c>
      <c r="W42" s="107">
        <f t="shared" si="6"/>
        <v>0</v>
      </c>
      <c r="X42" s="107">
        <f t="shared" si="6"/>
        <v>0</v>
      </c>
      <c r="Y42" s="107">
        <f t="shared" si="6"/>
        <v>0</v>
      </c>
      <c r="Z42" s="107">
        <f t="shared" si="6"/>
        <v>0</v>
      </c>
      <c r="AA42" s="107">
        <f t="shared" si="6"/>
        <v>0</v>
      </c>
      <c r="AB42" s="107">
        <f t="shared" si="6"/>
        <v>0</v>
      </c>
      <c r="AC42" s="107">
        <f t="shared" si="6"/>
        <v>0</v>
      </c>
      <c r="AD42" s="107">
        <f t="shared" si="6"/>
        <v>0</v>
      </c>
      <c r="AE42" s="107">
        <f t="shared" si="6"/>
        <v>0</v>
      </c>
      <c r="AF42" s="107">
        <f t="shared" si="6"/>
        <v>0</v>
      </c>
      <c r="AG42" s="107">
        <f t="shared" si="6"/>
        <v>0</v>
      </c>
      <c r="AH42" s="107">
        <f t="shared" si="6"/>
        <v>0</v>
      </c>
      <c r="AI42" s="107">
        <f t="shared" si="6"/>
        <v>0</v>
      </c>
      <c r="AJ42" s="107">
        <f t="shared" si="6"/>
        <v>0</v>
      </c>
      <c r="AK42" s="107">
        <f t="shared" si="6"/>
        <v>0</v>
      </c>
      <c r="AL42" s="107">
        <f t="shared" si="6"/>
        <v>0</v>
      </c>
      <c r="AM42" s="107">
        <f t="shared" si="6"/>
        <v>0</v>
      </c>
      <c r="AN42" s="107">
        <f t="shared" si="6"/>
        <v>0</v>
      </c>
      <c r="AO42" s="107">
        <f t="shared" si="6"/>
        <v>0</v>
      </c>
      <c r="AP42" s="107">
        <f t="shared" si="6"/>
        <v>0</v>
      </c>
      <c r="AQ42" s="107">
        <f t="shared" si="6"/>
        <v>0</v>
      </c>
      <c r="AR42" s="107">
        <f t="shared" si="6"/>
        <v>0</v>
      </c>
      <c r="AS42" s="107">
        <f t="shared" si="6"/>
        <v>0</v>
      </c>
      <c r="AT42" s="107">
        <f t="shared" si="6"/>
        <v>0</v>
      </c>
      <c r="AU42" s="107">
        <f t="shared" si="6"/>
        <v>0</v>
      </c>
      <c r="AV42" s="107">
        <f t="shared" si="6"/>
        <v>0</v>
      </c>
      <c r="AW42" s="107">
        <f t="shared" si="6"/>
        <v>0</v>
      </c>
      <c r="AX42" s="107">
        <f t="shared" si="6"/>
        <v>38.200000000000003</v>
      </c>
      <c r="AY42" s="107">
        <f t="shared" si="6"/>
        <v>40</v>
      </c>
      <c r="AZ42" s="107">
        <f t="shared" si="6"/>
        <v>44.2</v>
      </c>
      <c r="BA42" s="107">
        <f t="shared" si="6"/>
        <v>14.1</v>
      </c>
      <c r="BB42" s="107">
        <f t="shared" si="6"/>
        <v>19</v>
      </c>
      <c r="BC42" s="107">
        <f t="shared" si="6"/>
        <v>28.5</v>
      </c>
      <c r="BD42" s="107">
        <f t="shared" si="6"/>
        <v>19</v>
      </c>
      <c r="BE42" s="107">
        <f t="shared" si="6"/>
        <v>26.2</v>
      </c>
      <c r="BF42" s="107">
        <f t="shared" si="6"/>
        <v>40.799999999999997</v>
      </c>
      <c r="BG42" s="107">
        <f t="shared" si="6"/>
        <v>49.9</v>
      </c>
      <c r="BH42" s="107">
        <f t="shared" si="6"/>
        <v>34.4</v>
      </c>
      <c r="BI42" s="107">
        <f t="shared" si="6"/>
        <v>59.9</v>
      </c>
      <c r="BJ42" s="107">
        <f t="shared" si="6"/>
        <v>80.099999999999994</v>
      </c>
      <c r="BK42" s="107">
        <f t="shared" si="6"/>
        <v>87.5</v>
      </c>
      <c r="BL42" s="107">
        <f t="shared" si="6"/>
        <v>67.7</v>
      </c>
      <c r="BM42" s="107">
        <f t="shared" si="6"/>
        <v>83.5</v>
      </c>
      <c r="BN42" s="107">
        <f t="shared" si="6"/>
        <v>55.4</v>
      </c>
      <c r="BO42" s="107">
        <f t="shared" ref="BO42:CW42" si="7">SUM(BO37:BO41)</f>
        <v>50</v>
      </c>
      <c r="BP42" s="107">
        <f t="shared" si="7"/>
        <v>51.6</v>
      </c>
      <c r="BQ42" s="107">
        <f t="shared" si="7"/>
        <v>0</v>
      </c>
      <c r="BR42" s="107">
        <f t="shared" si="7"/>
        <v>0</v>
      </c>
      <c r="BS42" s="107">
        <f t="shared" si="7"/>
        <v>57.7</v>
      </c>
      <c r="BT42" s="107">
        <f t="shared" si="7"/>
        <v>43.4</v>
      </c>
      <c r="BU42" s="107">
        <f t="shared" si="7"/>
        <v>0</v>
      </c>
      <c r="BV42" s="107">
        <f t="shared" si="7"/>
        <v>1.1000000000000001</v>
      </c>
      <c r="BW42" s="107">
        <f t="shared" si="7"/>
        <v>55.7</v>
      </c>
      <c r="BX42" s="107">
        <f t="shared" si="7"/>
        <v>12.3</v>
      </c>
      <c r="BY42" s="107">
        <f t="shared" si="7"/>
        <v>7.1</v>
      </c>
      <c r="BZ42" s="107">
        <f t="shared" si="7"/>
        <v>0</v>
      </c>
      <c r="CA42" s="107">
        <f t="shared" si="7"/>
        <v>0</v>
      </c>
      <c r="CB42" s="107">
        <f t="shared" si="7"/>
        <v>0</v>
      </c>
      <c r="CC42" s="107">
        <f t="shared" si="7"/>
        <v>0</v>
      </c>
      <c r="CD42" s="107">
        <f t="shared" si="7"/>
        <v>19.7</v>
      </c>
      <c r="CE42" s="107">
        <f t="shared" si="7"/>
        <v>20</v>
      </c>
      <c r="CF42" s="107">
        <f t="shared" si="7"/>
        <v>24.2</v>
      </c>
      <c r="CG42" s="107">
        <f t="shared" si="7"/>
        <v>24.2</v>
      </c>
      <c r="CH42" s="107">
        <f t="shared" si="7"/>
        <v>0</v>
      </c>
      <c r="CI42" s="107">
        <f t="shared" si="7"/>
        <v>0</v>
      </c>
      <c r="CJ42" s="107">
        <f t="shared" si="7"/>
        <v>0</v>
      </c>
      <c r="CK42" s="107">
        <f t="shared" si="7"/>
        <v>0</v>
      </c>
      <c r="CL42" s="107">
        <f t="shared" si="7"/>
        <v>49.5</v>
      </c>
      <c r="CM42" s="107">
        <f t="shared" si="7"/>
        <v>48.9</v>
      </c>
      <c r="CN42" s="107">
        <f t="shared" si="7"/>
        <v>45.5</v>
      </c>
      <c r="CO42" s="107">
        <f t="shared" si="7"/>
        <v>24</v>
      </c>
      <c r="CP42" s="107">
        <f t="shared" si="7"/>
        <v>2</v>
      </c>
      <c r="CQ42" s="107">
        <f t="shared" si="7"/>
        <v>2</v>
      </c>
      <c r="CR42" s="107">
        <f t="shared" si="7"/>
        <v>2</v>
      </c>
      <c r="CS42" s="107">
        <f t="shared" si="7"/>
        <v>0</v>
      </c>
      <c r="CT42" s="108">
        <f t="shared" si="7"/>
        <v>0</v>
      </c>
      <c r="CU42" s="108">
        <f t="shared" si="7"/>
        <v>0</v>
      </c>
      <c r="CV42" s="108">
        <f t="shared" si="7"/>
        <v>0</v>
      </c>
      <c r="CW42" s="109">
        <f t="shared" si="7"/>
        <v>0</v>
      </c>
      <c r="CX42" s="110">
        <f>SUM(CX37:CX41)</f>
        <v>332.32500000000005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85" t="s">
        <v>50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44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45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46</v>
      </c>
      <c r="B47" s="119"/>
      <c r="C47" s="120"/>
      <c r="D47" s="120"/>
      <c r="E47" s="120"/>
      <c r="F47" s="120"/>
      <c r="G47" s="120"/>
      <c r="H47" s="120"/>
      <c r="I47" s="120"/>
      <c r="J47" s="120"/>
      <c r="K47" s="120"/>
      <c r="L47" s="120"/>
      <c r="M47" s="120"/>
      <c r="N47" s="120"/>
      <c r="O47" s="120"/>
      <c r="P47" s="120"/>
      <c r="Q47" s="120"/>
      <c r="R47" s="120"/>
      <c r="S47" s="120"/>
      <c r="T47" s="120"/>
      <c r="U47" s="120"/>
      <c r="V47" s="120"/>
      <c r="W47" s="120"/>
      <c r="X47" s="120"/>
      <c r="Y47" s="120"/>
      <c r="Z47" s="120"/>
      <c r="AA47" s="120"/>
      <c r="AB47" s="120"/>
      <c r="AC47" s="120"/>
      <c r="AD47" s="120"/>
      <c r="AE47" s="120"/>
      <c r="AF47" s="120"/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>
        <v>38.200000000000003</v>
      </c>
      <c r="AY47" s="120">
        <v>40</v>
      </c>
      <c r="AZ47" s="120">
        <v>44.2</v>
      </c>
      <c r="BA47" s="120">
        <v>14.1</v>
      </c>
      <c r="BB47" s="120">
        <v>19</v>
      </c>
      <c r="BC47" s="120">
        <v>28.5</v>
      </c>
      <c r="BD47" s="120">
        <v>19</v>
      </c>
      <c r="BE47" s="120">
        <v>26.2</v>
      </c>
      <c r="BF47" s="120">
        <v>40.799999999999997</v>
      </c>
      <c r="BG47" s="120">
        <v>49.9</v>
      </c>
      <c r="BH47" s="120">
        <v>34.4</v>
      </c>
      <c r="BI47" s="120">
        <v>59.9</v>
      </c>
      <c r="BJ47" s="120">
        <v>80.099999999999994</v>
      </c>
      <c r="BK47" s="120">
        <v>87.5</v>
      </c>
      <c r="BL47" s="120">
        <v>67.7</v>
      </c>
      <c r="BM47" s="120">
        <v>83.5</v>
      </c>
      <c r="BN47" s="120">
        <v>55.4</v>
      </c>
      <c r="BO47" s="120">
        <v>50</v>
      </c>
      <c r="BP47" s="120">
        <v>51.6</v>
      </c>
      <c r="BQ47" s="120"/>
      <c r="BR47" s="120"/>
      <c r="BS47" s="120">
        <v>57.7</v>
      </c>
      <c r="BT47" s="120">
        <v>43.4</v>
      </c>
      <c r="BU47" s="120"/>
      <c r="BV47" s="120">
        <v>1.1000000000000001</v>
      </c>
      <c r="BW47" s="120">
        <v>55.7</v>
      </c>
      <c r="BX47" s="120">
        <v>12.3</v>
      </c>
      <c r="BY47" s="120">
        <v>7.1</v>
      </c>
      <c r="BZ47" s="120"/>
      <c r="CA47" s="120"/>
      <c r="CB47" s="120"/>
      <c r="CC47" s="120"/>
      <c r="CD47" s="120">
        <v>19.7</v>
      </c>
      <c r="CE47" s="120">
        <v>20</v>
      </c>
      <c r="CF47" s="120">
        <v>24.2</v>
      </c>
      <c r="CG47" s="120">
        <v>24.2</v>
      </c>
      <c r="CH47" s="120"/>
      <c r="CI47" s="120"/>
      <c r="CJ47" s="120"/>
      <c r="CK47" s="120"/>
      <c r="CL47" s="120">
        <v>49.5</v>
      </c>
      <c r="CM47" s="120">
        <v>48.9</v>
      </c>
      <c r="CN47" s="120">
        <v>45.5</v>
      </c>
      <c r="CO47" s="120">
        <v>24</v>
      </c>
      <c r="CP47" s="120">
        <v>2</v>
      </c>
      <c r="CQ47" s="120">
        <v>2</v>
      </c>
      <c r="CR47" s="120">
        <v>2</v>
      </c>
      <c r="CS47" s="120"/>
      <c r="CT47" s="122"/>
      <c r="CU47" s="122"/>
      <c r="CV47" s="122"/>
      <c r="CW47" s="121"/>
      <c r="CX47" s="97">
        <f t="array" ref="CX47">SUMPRODUCT(B47:CW47*0.25)</f>
        <v>332.32500000000005</v>
      </c>
    </row>
    <row r="48" spans="1:102" ht="24.95" customHeight="1" x14ac:dyDescent="0.2">
      <c r="A48" s="118" t="s">
        <v>47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48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0</v>
      </c>
    </row>
    <row r="50" spans="1:102" ht="24.95" customHeight="1" x14ac:dyDescent="0.2">
      <c r="A50" s="104" t="s">
        <v>51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52</v>
      </c>
      <c r="B51" s="106">
        <f>SUM(B45:B50)</f>
        <v>0</v>
      </c>
      <c r="C51" s="107">
        <f t="shared" ref="C51:BN51" si="8">SUM(C45:C50)</f>
        <v>0</v>
      </c>
      <c r="D51" s="107">
        <f t="shared" si="8"/>
        <v>0</v>
      </c>
      <c r="E51" s="107">
        <f t="shared" si="8"/>
        <v>0</v>
      </c>
      <c r="F51" s="107">
        <f t="shared" si="8"/>
        <v>0</v>
      </c>
      <c r="G51" s="107">
        <f t="shared" si="8"/>
        <v>0</v>
      </c>
      <c r="H51" s="107">
        <f t="shared" si="8"/>
        <v>0</v>
      </c>
      <c r="I51" s="107">
        <f t="shared" si="8"/>
        <v>0</v>
      </c>
      <c r="J51" s="107">
        <f t="shared" si="8"/>
        <v>0</v>
      </c>
      <c r="K51" s="107">
        <f t="shared" si="8"/>
        <v>0</v>
      </c>
      <c r="L51" s="107">
        <f t="shared" si="8"/>
        <v>0</v>
      </c>
      <c r="M51" s="107">
        <f t="shared" si="8"/>
        <v>0</v>
      </c>
      <c r="N51" s="107">
        <f t="shared" si="8"/>
        <v>0</v>
      </c>
      <c r="O51" s="107">
        <f t="shared" si="8"/>
        <v>0</v>
      </c>
      <c r="P51" s="107">
        <f t="shared" si="8"/>
        <v>0</v>
      </c>
      <c r="Q51" s="107">
        <f t="shared" si="8"/>
        <v>0</v>
      </c>
      <c r="R51" s="107">
        <f t="shared" si="8"/>
        <v>0</v>
      </c>
      <c r="S51" s="107">
        <f t="shared" si="8"/>
        <v>0</v>
      </c>
      <c r="T51" s="107">
        <f t="shared" si="8"/>
        <v>0</v>
      </c>
      <c r="U51" s="107">
        <f t="shared" si="8"/>
        <v>0</v>
      </c>
      <c r="V51" s="107">
        <f t="shared" si="8"/>
        <v>0</v>
      </c>
      <c r="W51" s="107">
        <f t="shared" si="8"/>
        <v>0</v>
      </c>
      <c r="X51" s="107">
        <f t="shared" si="8"/>
        <v>0</v>
      </c>
      <c r="Y51" s="107">
        <f t="shared" si="8"/>
        <v>0</v>
      </c>
      <c r="Z51" s="107">
        <f t="shared" si="8"/>
        <v>0</v>
      </c>
      <c r="AA51" s="107">
        <f t="shared" si="8"/>
        <v>0</v>
      </c>
      <c r="AB51" s="107">
        <f t="shared" si="8"/>
        <v>0</v>
      </c>
      <c r="AC51" s="107">
        <f t="shared" si="8"/>
        <v>0</v>
      </c>
      <c r="AD51" s="107">
        <f t="shared" si="8"/>
        <v>0</v>
      </c>
      <c r="AE51" s="107">
        <f t="shared" si="8"/>
        <v>0</v>
      </c>
      <c r="AF51" s="107">
        <f t="shared" si="8"/>
        <v>0</v>
      </c>
      <c r="AG51" s="107">
        <f t="shared" si="8"/>
        <v>0</v>
      </c>
      <c r="AH51" s="107">
        <f t="shared" si="8"/>
        <v>0</v>
      </c>
      <c r="AI51" s="107">
        <f t="shared" si="8"/>
        <v>0</v>
      </c>
      <c r="AJ51" s="107">
        <f t="shared" si="8"/>
        <v>0</v>
      </c>
      <c r="AK51" s="107">
        <f t="shared" si="8"/>
        <v>0</v>
      </c>
      <c r="AL51" s="107">
        <f t="shared" si="8"/>
        <v>0</v>
      </c>
      <c r="AM51" s="107">
        <f t="shared" si="8"/>
        <v>0</v>
      </c>
      <c r="AN51" s="107">
        <f t="shared" si="8"/>
        <v>0</v>
      </c>
      <c r="AO51" s="107">
        <f t="shared" si="8"/>
        <v>0</v>
      </c>
      <c r="AP51" s="107">
        <f t="shared" si="8"/>
        <v>0</v>
      </c>
      <c r="AQ51" s="107">
        <f t="shared" si="8"/>
        <v>0</v>
      </c>
      <c r="AR51" s="107">
        <f t="shared" si="8"/>
        <v>0</v>
      </c>
      <c r="AS51" s="107">
        <f t="shared" si="8"/>
        <v>0</v>
      </c>
      <c r="AT51" s="107">
        <f t="shared" si="8"/>
        <v>0</v>
      </c>
      <c r="AU51" s="107">
        <f t="shared" si="8"/>
        <v>0</v>
      </c>
      <c r="AV51" s="107">
        <f t="shared" si="8"/>
        <v>0</v>
      </c>
      <c r="AW51" s="107">
        <f t="shared" si="8"/>
        <v>0</v>
      </c>
      <c r="AX51" s="107">
        <f t="shared" si="8"/>
        <v>38.200000000000003</v>
      </c>
      <c r="AY51" s="107">
        <f t="shared" si="8"/>
        <v>40</v>
      </c>
      <c r="AZ51" s="107">
        <f t="shared" si="8"/>
        <v>44.2</v>
      </c>
      <c r="BA51" s="107">
        <f t="shared" si="8"/>
        <v>14.1</v>
      </c>
      <c r="BB51" s="107">
        <f t="shared" si="8"/>
        <v>19</v>
      </c>
      <c r="BC51" s="107">
        <f t="shared" si="8"/>
        <v>28.5</v>
      </c>
      <c r="BD51" s="107">
        <f t="shared" si="8"/>
        <v>19</v>
      </c>
      <c r="BE51" s="107">
        <f t="shared" si="8"/>
        <v>26.2</v>
      </c>
      <c r="BF51" s="107">
        <f t="shared" si="8"/>
        <v>40.799999999999997</v>
      </c>
      <c r="BG51" s="107">
        <f t="shared" si="8"/>
        <v>49.9</v>
      </c>
      <c r="BH51" s="107">
        <f t="shared" si="8"/>
        <v>34.4</v>
      </c>
      <c r="BI51" s="107">
        <f t="shared" si="8"/>
        <v>59.9</v>
      </c>
      <c r="BJ51" s="107">
        <f t="shared" si="8"/>
        <v>80.099999999999994</v>
      </c>
      <c r="BK51" s="107">
        <f t="shared" si="8"/>
        <v>87.5</v>
      </c>
      <c r="BL51" s="107">
        <f t="shared" si="8"/>
        <v>67.7</v>
      </c>
      <c r="BM51" s="107">
        <f t="shared" si="8"/>
        <v>83.5</v>
      </c>
      <c r="BN51" s="107">
        <f t="shared" si="8"/>
        <v>55.4</v>
      </c>
      <c r="BO51" s="107">
        <f t="shared" ref="BO51:CW51" si="9">SUM(BO45:BO50)</f>
        <v>50</v>
      </c>
      <c r="BP51" s="107">
        <f t="shared" si="9"/>
        <v>51.6</v>
      </c>
      <c r="BQ51" s="107">
        <f t="shared" si="9"/>
        <v>0</v>
      </c>
      <c r="BR51" s="107">
        <f t="shared" si="9"/>
        <v>0</v>
      </c>
      <c r="BS51" s="107">
        <f t="shared" si="9"/>
        <v>57.7</v>
      </c>
      <c r="BT51" s="107">
        <f t="shared" si="9"/>
        <v>43.4</v>
      </c>
      <c r="BU51" s="107">
        <f t="shared" si="9"/>
        <v>0</v>
      </c>
      <c r="BV51" s="107">
        <f t="shared" si="9"/>
        <v>1.1000000000000001</v>
      </c>
      <c r="BW51" s="107">
        <f t="shared" si="9"/>
        <v>55.7</v>
      </c>
      <c r="BX51" s="107">
        <f t="shared" si="9"/>
        <v>12.3</v>
      </c>
      <c r="BY51" s="107">
        <f t="shared" si="9"/>
        <v>7.1</v>
      </c>
      <c r="BZ51" s="107">
        <f t="shared" si="9"/>
        <v>0</v>
      </c>
      <c r="CA51" s="107">
        <f t="shared" si="9"/>
        <v>0</v>
      </c>
      <c r="CB51" s="107">
        <f t="shared" si="9"/>
        <v>0</v>
      </c>
      <c r="CC51" s="107">
        <f t="shared" si="9"/>
        <v>0</v>
      </c>
      <c r="CD51" s="107">
        <f t="shared" si="9"/>
        <v>19.7</v>
      </c>
      <c r="CE51" s="107">
        <f t="shared" si="9"/>
        <v>20</v>
      </c>
      <c r="CF51" s="107">
        <f t="shared" si="9"/>
        <v>24.2</v>
      </c>
      <c r="CG51" s="107">
        <f t="shared" si="9"/>
        <v>24.2</v>
      </c>
      <c r="CH51" s="107">
        <f t="shared" si="9"/>
        <v>0</v>
      </c>
      <c r="CI51" s="107">
        <f t="shared" si="9"/>
        <v>0</v>
      </c>
      <c r="CJ51" s="107">
        <f t="shared" si="9"/>
        <v>0</v>
      </c>
      <c r="CK51" s="107">
        <f t="shared" si="9"/>
        <v>0</v>
      </c>
      <c r="CL51" s="107">
        <f t="shared" si="9"/>
        <v>49.5</v>
      </c>
      <c r="CM51" s="107">
        <f t="shared" si="9"/>
        <v>48.9</v>
      </c>
      <c r="CN51" s="107">
        <f t="shared" si="9"/>
        <v>45.5</v>
      </c>
      <c r="CO51" s="107">
        <f t="shared" si="9"/>
        <v>24</v>
      </c>
      <c r="CP51" s="107">
        <f t="shared" si="9"/>
        <v>2</v>
      </c>
      <c r="CQ51" s="107">
        <f t="shared" si="9"/>
        <v>2</v>
      </c>
      <c r="CR51" s="107">
        <f t="shared" si="9"/>
        <v>2</v>
      </c>
      <c r="CS51" s="107">
        <f t="shared" si="9"/>
        <v>0</v>
      </c>
      <c r="CT51" s="108">
        <f t="shared" si="9"/>
        <v>0</v>
      </c>
      <c r="CU51" s="108">
        <f t="shared" si="9"/>
        <v>0</v>
      </c>
      <c r="CV51" s="108">
        <f t="shared" si="9"/>
        <v>0</v>
      </c>
      <c r="CW51" s="109">
        <f t="shared" si="9"/>
        <v>0</v>
      </c>
      <c r="CX51" s="110">
        <f>SUM(CX45:CX50)</f>
        <v>332.32500000000005</v>
      </c>
    </row>
    <row r="52" spans="1:102" ht="15.95" customHeight="1" thickBot="1" x14ac:dyDescent="0.25"/>
    <row r="53" spans="1:102" ht="30" customHeight="1" thickBot="1" x14ac:dyDescent="0.25">
      <c r="A53" s="85"/>
      <c r="B53" s="11" t="str">
        <f>IF(LEN(B$3)&gt;0,B$3,"")</f>
        <v/>
      </c>
      <c r="C53" s="12" t="str">
        <f t="shared" ref="C53:BN53" si="10">IF(LEN(C$3)&gt;0,C$3,"")</f>
        <v/>
      </c>
      <c r="D53" s="12" t="str">
        <f t="shared" si="10"/>
        <v/>
      </c>
      <c r="E53" s="12" t="str">
        <f t="shared" si="10"/>
        <v/>
      </c>
      <c r="F53" s="12" t="str">
        <f t="shared" si="10"/>
        <v/>
      </c>
      <c r="G53" s="12" t="str">
        <f t="shared" si="10"/>
        <v/>
      </c>
      <c r="H53" s="12" t="str">
        <f t="shared" si="10"/>
        <v/>
      </c>
      <c r="I53" s="12" t="str">
        <f t="shared" si="10"/>
        <v/>
      </c>
      <c r="J53" s="12" t="str">
        <f t="shared" si="10"/>
        <v/>
      </c>
      <c r="K53" s="12" t="str">
        <f t="shared" si="10"/>
        <v/>
      </c>
      <c r="L53" s="12" t="str">
        <f t="shared" si="10"/>
        <v/>
      </c>
      <c r="M53" s="12" t="str">
        <f t="shared" si="10"/>
        <v/>
      </c>
      <c r="N53" s="12" t="str">
        <f t="shared" si="10"/>
        <v/>
      </c>
      <c r="O53" s="12" t="str">
        <f t="shared" si="10"/>
        <v/>
      </c>
      <c r="P53" s="12" t="str">
        <f t="shared" si="10"/>
        <v/>
      </c>
      <c r="Q53" s="12" t="str">
        <f t="shared" si="10"/>
        <v/>
      </c>
      <c r="R53" s="12" t="str">
        <f t="shared" si="10"/>
        <v/>
      </c>
      <c r="S53" s="12" t="str">
        <f t="shared" si="10"/>
        <v/>
      </c>
      <c r="T53" s="12" t="str">
        <f t="shared" si="10"/>
        <v/>
      </c>
      <c r="U53" s="12" t="str">
        <f t="shared" si="10"/>
        <v/>
      </c>
      <c r="V53" s="12" t="str">
        <f t="shared" si="10"/>
        <v/>
      </c>
      <c r="W53" s="12" t="str">
        <f t="shared" si="10"/>
        <v/>
      </c>
      <c r="X53" s="12" t="str">
        <f t="shared" si="10"/>
        <v/>
      </c>
      <c r="Y53" s="12" t="str">
        <f t="shared" si="10"/>
        <v/>
      </c>
      <c r="Z53" s="12" t="str">
        <f t="shared" si="10"/>
        <v/>
      </c>
      <c r="AA53" s="12" t="str">
        <f t="shared" si="10"/>
        <v/>
      </c>
      <c r="AB53" s="12" t="str">
        <f t="shared" si="10"/>
        <v/>
      </c>
      <c r="AC53" s="12" t="str">
        <f t="shared" si="10"/>
        <v/>
      </c>
      <c r="AD53" s="12" t="str">
        <f t="shared" si="10"/>
        <v/>
      </c>
      <c r="AE53" s="12" t="str">
        <f t="shared" si="10"/>
        <v/>
      </c>
      <c r="AF53" s="12" t="str">
        <f t="shared" si="10"/>
        <v/>
      </c>
      <c r="AG53" s="12" t="str">
        <f t="shared" si="10"/>
        <v/>
      </c>
      <c r="AH53" s="12" t="str">
        <f t="shared" si="10"/>
        <v/>
      </c>
      <c r="AI53" s="12" t="str">
        <f t="shared" si="10"/>
        <v/>
      </c>
      <c r="AJ53" s="12" t="str">
        <f t="shared" si="10"/>
        <v/>
      </c>
      <c r="AK53" s="12" t="str">
        <f t="shared" si="10"/>
        <v/>
      </c>
      <c r="AL53" s="12" t="str">
        <f t="shared" si="10"/>
        <v/>
      </c>
      <c r="AM53" s="12" t="str">
        <f t="shared" si="10"/>
        <v/>
      </c>
      <c r="AN53" s="12" t="str">
        <f t="shared" si="10"/>
        <v/>
      </c>
      <c r="AO53" s="12" t="str">
        <f t="shared" si="10"/>
        <v/>
      </c>
      <c r="AP53" s="12" t="str">
        <f t="shared" si="10"/>
        <v/>
      </c>
      <c r="AQ53" s="12" t="str">
        <f t="shared" si="10"/>
        <v/>
      </c>
      <c r="AR53" s="12" t="str">
        <f t="shared" si="10"/>
        <v/>
      </c>
      <c r="AS53" s="12" t="str">
        <f t="shared" si="10"/>
        <v/>
      </c>
      <c r="AT53" s="12" t="str">
        <f t="shared" si="10"/>
        <v/>
      </c>
      <c r="AU53" s="12" t="str">
        <f t="shared" si="10"/>
        <v/>
      </c>
      <c r="AV53" s="12" t="str">
        <f t="shared" si="10"/>
        <v/>
      </c>
      <c r="AW53" s="12" t="str">
        <f t="shared" si="10"/>
        <v/>
      </c>
      <c r="AX53" s="12">
        <f t="shared" si="10"/>
        <v>49</v>
      </c>
      <c r="AY53" s="12">
        <f t="shared" si="10"/>
        <v>50</v>
      </c>
      <c r="AZ53" s="12">
        <f t="shared" si="10"/>
        <v>51</v>
      </c>
      <c r="BA53" s="12">
        <f t="shared" si="10"/>
        <v>52</v>
      </c>
      <c r="BB53" s="12">
        <f t="shared" si="10"/>
        <v>53</v>
      </c>
      <c r="BC53" s="12">
        <f t="shared" si="10"/>
        <v>54</v>
      </c>
      <c r="BD53" s="12">
        <f t="shared" si="10"/>
        <v>55</v>
      </c>
      <c r="BE53" s="12">
        <f t="shared" si="10"/>
        <v>56</v>
      </c>
      <c r="BF53" s="12">
        <f t="shared" si="10"/>
        <v>57</v>
      </c>
      <c r="BG53" s="12">
        <f t="shared" si="10"/>
        <v>58</v>
      </c>
      <c r="BH53" s="12">
        <f t="shared" si="10"/>
        <v>59</v>
      </c>
      <c r="BI53" s="12">
        <f t="shared" si="10"/>
        <v>60</v>
      </c>
      <c r="BJ53" s="12">
        <f t="shared" si="10"/>
        <v>61</v>
      </c>
      <c r="BK53" s="12">
        <f t="shared" si="10"/>
        <v>62</v>
      </c>
      <c r="BL53" s="12">
        <f t="shared" si="10"/>
        <v>63</v>
      </c>
      <c r="BM53" s="12">
        <f t="shared" si="10"/>
        <v>64</v>
      </c>
      <c r="BN53" s="12">
        <f t="shared" si="10"/>
        <v>65</v>
      </c>
      <c r="BO53" s="12">
        <f t="shared" ref="BO53:CW53" si="11">IF(LEN(BO$3)&gt;0,BO$3,"")</f>
        <v>66</v>
      </c>
      <c r="BP53" s="12">
        <f t="shared" si="11"/>
        <v>67</v>
      </c>
      <c r="BQ53" s="12">
        <f t="shared" si="11"/>
        <v>68</v>
      </c>
      <c r="BR53" s="12">
        <f t="shared" si="11"/>
        <v>69</v>
      </c>
      <c r="BS53" s="12">
        <f t="shared" si="11"/>
        <v>70</v>
      </c>
      <c r="BT53" s="12">
        <f t="shared" si="11"/>
        <v>71</v>
      </c>
      <c r="BU53" s="12">
        <f t="shared" si="11"/>
        <v>72</v>
      </c>
      <c r="BV53" s="12">
        <f t="shared" si="11"/>
        <v>73</v>
      </c>
      <c r="BW53" s="12">
        <f t="shared" si="11"/>
        <v>74</v>
      </c>
      <c r="BX53" s="12">
        <f t="shared" si="11"/>
        <v>75</v>
      </c>
      <c r="BY53" s="12">
        <f t="shared" si="11"/>
        <v>76</v>
      </c>
      <c r="BZ53" s="12">
        <f t="shared" si="11"/>
        <v>77</v>
      </c>
      <c r="CA53" s="12">
        <f t="shared" si="11"/>
        <v>78</v>
      </c>
      <c r="CB53" s="12">
        <f t="shared" si="11"/>
        <v>79</v>
      </c>
      <c r="CC53" s="12">
        <f t="shared" si="11"/>
        <v>80</v>
      </c>
      <c r="CD53" s="12">
        <f t="shared" si="11"/>
        <v>81</v>
      </c>
      <c r="CE53" s="12">
        <f t="shared" si="11"/>
        <v>82</v>
      </c>
      <c r="CF53" s="12">
        <f t="shared" si="11"/>
        <v>83</v>
      </c>
      <c r="CG53" s="12">
        <f t="shared" si="11"/>
        <v>84</v>
      </c>
      <c r="CH53" s="12">
        <f t="shared" si="11"/>
        <v>85</v>
      </c>
      <c r="CI53" s="12">
        <f t="shared" si="11"/>
        <v>86</v>
      </c>
      <c r="CJ53" s="12">
        <f t="shared" si="11"/>
        <v>87</v>
      </c>
      <c r="CK53" s="12">
        <f t="shared" si="11"/>
        <v>88</v>
      </c>
      <c r="CL53" s="12">
        <f t="shared" si="11"/>
        <v>89</v>
      </c>
      <c r="CM53" s="12">
        <f t="shared" si="11"/>
        <v>90</v>
      </c>
      <c r="CN53" s="12">
        <f t="shared" si="11"/>
        <v>91</v>
      </c>
      <c r="CO53" s="12">
        <f t="shared" si="11"/>
        <v>92</v>
      </c>
      <c r="CP53" s="12">
        <f t="shared" si="11"/>
        <v>93</v>
      </c>
      <c r="CQ53" s="12">
        <f t="shared" si="11"/>
        <v>94</v>
      </c>
      <c r="CR53" s="12">
        <f t="shared" si="11"/>
        <v>95</v>
      </c>
      <c r="CS53" s="13">
        <f t="shared" si="11"/>
        <v>96</v>
      </c>
      <c r="CT53" s="13" t="str">
        <f t="shared" si="11"/>
        <v/>
      </c>
      <c r="CU53" s="13" t="str">
        <f t="shared" si="11"/>
        <v/>
      </c>
      <c r="CV53" s="13" t="str">
        <f t="shared" si="11"/>
        <v/>
      </c>
      <c r="CW53" s="17" t="str">
        <f t="shared" si="11"/>
        <v/>
      </c>
      <c r="CX53" s="18" t="s">
        <v>1</v>
      </c>
    </row>
    <row r="54" spans="1:102" ht="24.95" customHeight="1" thickBot="1" x14ac:dyDescent="0.25">
      <c r="A54" s="105" t="s">
        <v>42</v>
      </c>
      <c r="B54" s="106">
        <f>B18+B28+B42</f>
        <v>0</v>
      </c>
      <c r="C54" s="107">
        <f t="shared" ref="C54:BN54" si="12">C18+C28+C42</f>
        <v>0</v>
      </c>
      <c r="D54" s="107">
        <f t="shared" si="12"/>
        <v>0</v>
      </c>
      <c r="E54" s="107">
        <f t="shared" si="12"/>
        <v>0</v>
      </c>
      <c r="F54" s="107">
        <f t="shared" si="12"/>
        <v>0</v>
      </c>
      <c r="G54" s="107">
        <f t="shared" si="12"/>
        <v>0</v>
      </c>
      <c r="H54" s="107">
        <f t="shared" si="12"/>
        <v>0</v>
      </c>
      <c r="I54" s="107">
        <f t="shared" si="12"/>
        <v>0</v>
      </c>
      <c r="J54" s="107">
        <f t="shared" si="12"/>
        <v>0</v>
      </c>
      <c r="K54" s="107">
        <f t="shared" si="12"/>
        <v>0</v>
      </c>
      <c r="L54" s="107">
        <f t="shared" si="12"/>
        <v>0</v>
      </c>
      <c r="M54" s="107">
        <f t="shared" si="12"/>
        <v>0</v>
      </c>
      <c r="N54" s="107">
        <f t="shared" si="12"/>
        <v>0</v>
      </c>
      <c r="O54" s="107">
        <f t="shared" si="12"/>
        <v>0</v>
      </c>
      <c r="P54" s="107">
        <f t="shared" si="12"/>
        <v>0</v>
      </c>
      <c r="Q54" s="107">
        <f t="shared" si="12"/>
        <v>0</v>
      </c>
      <c r="R54" s="107">
        <f t="shared" si="12"/>
        <v>0</v>
      </c>
      <c r="S54" s="107">
        <f t="shared" si="12"/>
        <v>0</v>
      </c>
      <c r="T54" s="107">
        <f t="shared" si="12"/>
        <v>0</v>
      </c>
      <c r="U54" s="107">
        <f t="shared" si="12"/>
        <v>0</v>
      </c>
      <c r="V54" s="107">
        <f t="shared" si="12"/>
        <v>0</v>
      </c>
      <c r="W54" s="107">
        <f t="shared" si="12"/>
        <v>0</v>
      </c>
      <c r="X54" s="107">
        <f t="shared" si="12"/>
        <v>0</v>
      </c>
      <c r="Y54" s="107">
        <f t="shared" si="12"/>
        <v>0</v>
      </c>
      <c r="Z54" s="107">
        <f t="shared" si="12"/>
        <v>0</v>
      </c>
      <c r="AA54" s="107">
        <f t="shared" si="12"/>
        <v>0</v>
      </c>
      <c r="AB54" s="107">
        <f t="shared" si="12"/>
        <v>0</v>
      </c>
      <c r="AC54" s="107">
        <f t="shared" si="12"/>
        <v>0</v>
      </c>
      <c r="AD54" s="107">
        <f t="shared" si="12"/>
        <v>0</v>
      </c>
      <c r="AE54" s="107">
        <f t="shared" si="12"/>
        <v>0</v>
      </c>
      <c r="AF54" s="107">
        <f t="shared" si="12"/>
        <v>0</v>
      </c>
      <c r="AG54" s="107">
        <f t="shared" si="12"/>
        <v>0</v>
      </c>
      <c r="AH54" s="107">
        <f t="shared" si="12"/>
        <v>0</v>
      </c>
      <c r="AI54" s="107">
        <f t="shared" si="12"/>
        <v>0</v>
      </c>
      <c r="AJ54" s="107">
        <f t="shared" si="12"/>
        <v>0</v>
      </c>
      <c r="AK54" s="107">
        <f t="shared" si="12"/>
        <v>0</v>
      </c>
      <c r="AL54" s="107">
        <f t="shared" si="12"/>
        <v>0</v>
      </c>
      <c r="AM54" s="107">
        <f t="shared" si="12"/>
        <v>0</v>
      </c>
      <c r="AN54" s="107">
        <f t="shared" si="12"/>
        <v>0</v>
      </c>
      <c r="AO54" s="107">
        <f t="shared" si="12"/>
        <v>0</v>
      </c>
      <c r="AP54" s="107">
        <f t="shared" si="12"/>
        <v>0</v>
      </c>
      <c r="AQ54" s="107">
        <f t="shared" si="12"/>
        <v>0</v>
      </c>
      <c r="AR54" s="107">
        <f t="shared" si="12"/>
        <v>0</v>
      </c>
      <c r="AS54" s="107">
        <f t="shared" si="12"/>
        <v>0</v>
      </c>
      <c r="AT54" s="107">
        <f t="shared" si="12"/>
        <v>0</v>
      </c>
      <c r="AU54" s="107">
        <f t="shared" si="12"/>
        <v>0</v>
      </c>
      <c r="AV54" s="107">
        <f t="shared" si="12"/>
        <v>0</v>
      </c>
      <c r="AW54" s="107">
        <f t="shared" si="12"/>
        <v>0</v>
      </c>
      <c r="AX54" s="107">
        <f t="shared" si="12"/>
        <v>82.8</v>
      </c>
      <c r="AY54" s="107">
        <f t="shared" si="12"/>
        <v>99.817999999999998</v>
      </c>
      <c r="AZ54" s="107">
        <f t="shared" si="12"/>
        <v>88.058999999999997</v>
      </c>
      <c r="BA54" s="107">
        <f t="shared" si="12"/>
        <v>56.890999999999998</v>
      </c>
      <c r="BB54" s="107">
        <f t="shared" si="12"/>
        <v>60.478000000000002</v>
      </c>
      <c r="BC54" s="107">
        <f t="shared" si="12"/>
        <v>79.56</v>
      </c>
      <c r="BD54" s="107">
        <f t="shared" si="12"/>
        <v>58.358000000000004</v>
      </c>
      <c r="BE54" s="107">
        <f t="shared" si="12"/>
        <v>63.712999999999994</v>
      </c>
      <c r="BF54" s="107">
        <f t="shared" si="12"/>
        <v>91.039999999999992</v>
      </c>
      <c r="BG54" s="107">
        <f t="shared" si="12"/>
        <v>97.930999999999997</v>
      </c>
      <c r="BH54" s="107">
        <f t="shared" si="12"/>
        <v>81.765000000000001</v>
      </c>
      <c r="BI54" s="107">
        <f t="shared" si="12"/>
        <v>77.783000000000001</v>
      </c>
      <c r="BJ54" s="107">
        <f t="shared" si="12"/>
        <v>121.672</v>
      </c>
      <c r="BK54" s="107">
        <f t="shared" si="12"/>
        <v>112.012</v>
      </c>
      <c r="BL54" s="107">
        <f t="shared" si="12"/>
        <v>90.271000000000001</v>
      </c>
      <c r="BM54" s="107">
        <f t="shared" si="12"/>
        <v>104.91800000000001</v>
      </c>
      <c r="BN54" s="107">
        <f t="shared" si="12"/>
        <v>62.812999999999995</v>
      </c>
      <c r="BO54" s="107">
        <f t="shared" ref="BO54:CX54" si="13">BO18+BO28+BO42</f>
        <v>51.41</v>
      </c>
      <c r="BP54" s="107">
        <f t="shared" si="13"/>
        <v>52.01</v>
      </c>
      <c r="BQ54" s="107">
        <f t="shared" si="13"/>
        <v>62.817</v>
      </c>
      <c r="BR54" s="107">
        <f t="shared" si="13"/>
        <v>32.314999999999998</v>
      </c>
      <c r="BS54" s="107">
        <f t="shared" si="13"/>
        <v>102.61</v>
      </c>
      <c r="BT54" s="107">
        <f t="shared" si="13"/>
        <v>87.506</v>
      </c>
      <c r="BU54" s="107">
        <f t="shared" si="13"/>
        <v>54.619</v>
      </c>
      <c r="BV54" s="107">
        <f t="shared" si="13"/>
        <v>58.2</v>
      </c>
      <c r="BW54" s="107">
        <f t="shared" si="13"/>
        <v>116.98099999999999</v>
      </c>
      <c r="BX54" s="107">
        <f t="shared" si="13"/>
        <v>60.403000000000006</v>
      </c>
      <c r="BY54" s="107">
        <f t="shared" si="13"/>
        <v>44.750999999999998</v>
      </c>
      <c r="BZ54" s="107">
        <f t="shared" si="13"/>
        <v>61.730000000000004</v>
      </c>
      <c r="CA54" s="107">
        <f t="shared" si="13"/>
        <v>67.709000000000003</v>
      </c>
      <c r="CB54" s="107">
        <f t="shared" si="13"/>
        <v>93.093999999999994</v>
      </c>
      <c r="CC54" s="107">
        <f t="shared" si="13"/>
        <v>92.265000000000001</v>
      </c>
      <c r="CD54" s="107">
        <f t="shared" si="13"/>
        <v>19.7</v>
      </c>
      <c r="CE54" s="107">
        <f t="shared" si="13"/>
        <v>42.481999999999999</v>
      </c>
      <c r="CF54" s="107">
        <f t="shared" si="13"/>
        <v>51.052</v>
      </c>
      <c r="CG54" s="107">
        <f t="shared" si="13"/>
        <v>75.545999999999992</v>
      </c>
      <c r="CH54" s="107">
        <f t="shared" si="13"/>
        <v>60.171999999999997</v>
      </c>
      <c r="CI54" s="107">
        <f t="shared" si="13"/>
        <v>70.053999999999988</v>
      </c>
      <c r="CJ54" s="107">
        <f t="shared" si="13"/>
        <v>87.427000000000007</v>
      </c>
      <c r="CK54" s="107">
        <f t="shared" si="13"/>
        <v>51.21</v>
      </c>
      <c r="CL54" s="107">
        <f t="shared" si="13"/>
        <v>58.173000000000002</v>
      </c>
      <c r="CM54" s="107">
        <f t="shared" si="13"/>
        <v>74.418999999999997</v>
      </c>
      <c r="CN54" s="107">
        <f t="shared" si="13"/>
        <v>45.5</v>
      </c>
      <c r="CO54" s="107">
        <f t="shared" si="13"/>
        <v>133.16800000000001</v>
      </c>
      <c r="CP54" s="107">
        <f t="shared" si="13"/>
        <v>94.462000000000003</v>
      </c>
      <c r="CQ54" s="107">
        <f t="shared" si="13"/>
        <v>89.789000000000001</v>
      </c>
      <c r="CR54" s="107">
        <f t="shared" si="13"/>
        <v>78.699000000000012</v>
      </c>
      <c r="CS54" s="107">
        <f t="shared" si="13"/>
        <v>92.564000000000007</v>
      </c>
      <c r="CT54" s="108">
        <f t="shared" si="13"/>
        <v>0</v>
      </c>
      <c r="CU54" s="108">
        <f t="shared" si="13"/>
        <v>0</v>
      </c>
      <c r="CV54" s="108">
        <f t="shared" si="13"/>
        <v>0</v>
      </c>
      <c r="CW54" s="109">
        <f t="shared" si="13"/>
        <v>0</v>
      </c>
      <c r="CX54" s="126">
        <f t="shared" si="13"/>
        <v>898.17975000000001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0" priority="1" operator="greaterThan">
      <formula>1500</formula>
    </cfRule>
  </conditionalFormatting>
  <pageMargins left="0.19685039370078741" right="0.19685039370078741" top="0.35433070866141736" bottom="0.31496062992125984" header="0.23622047244094491" footer="0.19685039370078741"/>
  <pageSetup paperSize="9" scale="37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53" man="1"/>
    <brk id="49" max="53" man="1"/>
    <brk id="73" max="5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CX32"/>
  <sheetViews>
    <sheetView showGridLines="0" zoomScale="60" zoomScaleNormal="6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O14" sqref="O14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56</v>
      </c>
      <c r="B1" s="2"/>
      <c r="C1" s="129"/>
      <c r="D1" s="2" t="s">
        <v>0</v>
      </c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130"/>
      <c r="CR1" s="130"/>
      <c r="CS1" s="130"/>
      <c r="CT1" s="130"/>
      <c r="CU1" s="130"/>
      <c r="CV1" s="130"/>
      <c r="CW1" s="130"/>
      <c r="CX1" s="130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31"/>
    </row>
    <row r="3" spans="1:102" ht="30" customHeight="1" thickBot="1" x14ac:dyDescent="0.25">
      <c r="A3" s="10">
        <v>46165</v>
      </c>
      <c r="B3" s="11"/>
      <c r="C3" s="12"/>
      <c r="D3" s="12"/>
      <c r="E3" s="13"/>
      <c r="F3" s="14"/>
      <c r="G3" s="12"/>
      <c r="H3" s="12"/>
      <c r="I3" s="15"/>
      <c r="J3" s="14"/>
      <c r="K3" s="12"/>
      <c r="L3" s="12"/>
      <c r="M3" s="15"/>
      <c r="N3" s="14"/>
      <c r="O3" s="12"/>
      <c r="P3" s="12"/>
      <c r="Q3" s="15"/>
      <c r="R3" s="14"/>
      <c r="S3" s="12"/>
      <c r="T3" s="12"/>
      <c r="U3" s="15"/>
      <c r="V3" s="14"/>
      <c r="W3" s="12"/>
      <c r="X3" s="12"/>
      <c r="Y3" s="15"/>
      <c r="Z3" s="14"/>
      <c r="AA3" s="12"/>
      <c r="AB3" s="12"/>
      <c r="AC3" s="15"/>
      <c r="AD3" s="14"/>
      <c r="AE3" s="12"/>
      <c r="AF3" s="12"/>
      <c r="AG3" s="15"/>
      <c r="AH3" s="14"/>
      <c r="AI3" s="12"/>
      <c r="AJ3" s="12"/>
      <c r="AK3" s="15"/>
      <c r="AL3" s="14"/>
      <c r="AM3" s="12"/>
      <c r="AN3" s="12"/>
      <c r="AO3" s="15"/>
      <c r="AP3" s="14"/>
      <c r="AQ3" s="12"/>
      <c r="AR3" s="12"/>
      <c r="AS3" s="15"/>
      <c r="AT3" s="14"/>
      <c r="AU3" s="12"/>
      <c r="AV3" s="12"/>
      <c r="AW3" s="15"/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53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>
        <v>38.200000000000003</v>
      </c>
      <c r="AY5" s="25">
        <v>40</v>
      </c>
      <c r="AZ5" s="25">
        <v>44.2</v>
      </c>
      <c r="BA5" s="25">
        <v>14.1</v>
      </c>
      <c r="BB5" s="25">
        <v>19</v>
      </c>
      <c r="BC5" s="25">
        <v>28.5</v>
      </c>
      <c r="BD5" s="25">
        <v>19</v>
      </c>
      <c r="BE5" s="25">
        <v>26.2</v>
      </c>
      <c r="BF5" s="25">
        <v>40.799999999999997</v>
      </c>
      <c r="BG5" s="25">
        <v>49.9</v>
      </c>
      <c r="BH5" s="25">
        <v>34.4</v>
      </c>
      <c r="BI5" s="25">
        <v>59.9</v>
      </c>
      <c r="BJ5" s="25">
        <v>80.099999999999994</v>
      </c>
      <c r="BK5" s="25">
        <v>87.5</v>
      </c>
      <c r="BL5" s="25">
        <v>67.7</v>
      </c>
      <c r="BM5" s="25">
        <v>83.5</v>
      </c>
      <c r="BN5" s="25">
        <v>55.4</v>
      </c>
      <c r="BO5" s="25">
        <v>50</v>
      </c>
      <c r="BP5" s="25">
        <v>51.6</v>
      </c>
      <c r="BQ5" s="25">
        <v>-56.3</v>
      </c>
      <c r="BR5" s="25">
        <v>-28.1</v>
      </c>
      <c r="BS5" s="25">
        <v>57.7</v>
      </c>
      <c r="BT5" s="25">
        <v>43.4</v>
      </c>
      <c r="BU5" s="25">
        <v>-27.3</v>
      </c>
      <c r="BV5" s="25">
        <v>1.1000000000000001</v>
      </c>
      <c r="BW5" s="25">
        <v>55.7</v>
      </c>
      <c r="BX5" s="25">
        <v>12.3</v>
      </c>
      <c r="BY5" s="25">
        <v>7.1</v>
      </c>
      <c r="BZ5" s="25"/>
      <c r="CA5" s="25">
        <v>-0.3</v>
      </c>
      <c r="CB5" s="25"/>
      <c r="CC5" s="25">
        <v>-37.9</v>
      </c>
      <c r="CD5" s="25">
        <v>19.7</v>
      </c>
      <c r="CE5" s="25">
        <v>20</v>
      </c>
      <c r="CF5" s="25">
        <v>24.2</v>
      </c>
      <c r="CG5" s="25">
        <v>24.2</v>
      </c>
      <c r="CH5" s="25"/>
      <c r="CI5" s="25"/>
      <c r="CJ5" s="25"/>
      <c r="CK5" s="25"/>
      <c r="CL5" s="25">
        <v>49.5</v>
      </c>
      <c r="CM5" s="25">
        <v>48.9</v>
      </c>
      <c r="CN5" s="25">
        <v>45.5</v>
      </c>
      <c r="CO5" s="25">
        <v>24</v>
      </c>
      <c r="CP5" s="25">
        <v>2</v>
      </c>
      <c r="CQ5" s="25">
        <v>2</v>
      </c>
      <c r="CR5" s="25">
        <v>2</v>
      </c>
      <c r="CS5" s="25">
        <v>-12</v>
      </c>
      <c r="CT5" s="26"/>
      <c r="CU5" s="26"/>
      <c r="CV5" s="26"/>
      <c r="CW5" s="27"/>
      <c r="CX5" s="132">
        <f t="array" ref="CX5">SUMPRODUCT(B5:CW5*0.25)</f>
        <v>291.85000000000014</v>
      </c>
    </row>
    <row r="6" spans="1:102" ht="24.95" customHeight="1" thickBot="1" x14ac:dyDescent="0.25">
      <c r="A6" s="133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134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135"/>
      <c r="V7" s="135"/>
      <c r="W7" s="135"/>
      <c r="X7" s="135"/>
      <c r="Y7" s="135"/>
      <c r="Z7" s="135"/>
      <c r="AA7" s="135"/>
      <c r="AB7" s="135"/>
      <c r="AC7" s="135"/>
      <c r="AD7" s="135"/>
      <c r="AE7" s="135"/>
      <c r="AF7" s="135"/>
      <c r="AG7" s="135"/>
      <c r="AH7" s="135"/>
      <c r="AI7" s="135"/>
      <c r="AJ7" s="135"/>
      <c r="AK7" s="135"/>
      <c r="AL7" s="135"/>
      <c r="AM7" s="135"/>
      <c r="AN7" s="135"/>
      <c r="AO7" s="135"/>
      <c r="AP7" s="135"/>
      <c r="AQ7" s="135"/>
      <c r="AR7" s="135"/>
      <c r="AS7" s="135"/>
      <c r="AT7" s="135"/>
      <c r="AU7" s="135"/>
      <c r="AV7" s="135"/>
      <c r="AW7" s="135"/>
      <c r="AX7" s="135"/>
      <c r="AY7" s="135"/>
      <c r="AZ7" s="135"/>
      <c r="BA7" s="135"/>
      <c r="BB7" s="135"/>
      <c r="BC7" s="135"/>
      <c r="BD7" s="135"/>
      <c r="BE7" s="135"/>
      <c r="BF7" s="135"/>
      <c r="BG7" s="135"/>
      <c r="BH7" s="135"/>
      <c r="BI7" s="135"/>
      <c r="BJ7" s="135"/>
      <c r="BK7" s="135"/>
      <c r="BL7" s="135"/>
      <c r="BM7" s="135"/>
      <c r="BN7" s="135"/>
      <c r="BO7" s="135"/>
      <c r="BP7" s="135"/>
      <c r="BQ7" s="135"/>
      <c r="BR7" s="135"/>
      <c r="BS7" s="135"/>
      <c r="BT7" s="135"/>
      <c r="BU7" s="135"/>
      <c r="BV7" s="135"/>
      <c r="BW7" s="135"/>
      <c r="BX7" s="135"/>
      <c r="BY7" s="135"/>
      <c r="BZ7" s="135"/>
      <c r="CA7" s="135"/>
      <c r="CB7" s="135"/>
      <c r="CC7" s="135"/>
      <c r="CD7" s="135"/>
      <c r="CE7" s="135"/>
      <c r="CF7" s="135"/>
      <c r="CG7" s="135"/>
      <c r="CH7" s="135"/>
      <c r="CI7" s="135"/>
      <c r="CJ7" s="135"/>
      <c r="CK7" s="135"/>
      <c r="CL7" s="135"/>
      <c r="CM7" s="135"/>
      <c r="CN7" s="135"/>
      <c r="CO7" s="135"/>
      <c r="CP7" s="135"/>
      <c r="CQ7" s="135"/>
      <c r="CR7" s="135"/>
      <c r="CS7" s="135"/>
      <c r="CT7" s="135"/>
      <c r="CU7" s="135"/>
      <c r="CV7" s="135"/>
      <c r="CW7" s="135"/>
      <c r="CX7" s="136"/>
    </row>
    <row r="8" spans="1:102" ht="24.95" customHeight="1" x14ac:dyDescent="0.2">
      <c r="A8" s="35" t="s">
        <v>5</v>
      </c>
      <c r="B8" s="137"/>
      <c r="C8" s="138"/>
      <c r="D8" s="138"/>
      <c r="E8" s="138"/>
      <c r="F8" s="138"/>
      <c r="G8" s="138"/>
      <c r="H8" s="138"/>
      <c r="I8" s="138"/>
      <c r="J8" s="138"/>
      <c r="K8" s="138"/>
      <c r="L8" s="138"/>
      <c r="M8" s="138"/>
      <c r="N8" s="138"/>
      <c r="O8" s="138"/>
      <c r="P8" s="138"/>
      <c r="Q8" s="138"/>
      <c r="R8" s="138"/>
      <c r="S8" s="138"/>
      <c r="T8" s="138"/>
      <c r="U8" s="138"/>
      <c r="V8" s="138"/>
      <c r="W8" s="138"/>
      <c r="X8" s="138"/>
      <c r="Y8" s="138"/>
      <c r="Z8" s="138"/>
      <c r="AA8" s="138"/>
      <c r="AB8" s="138"/>
      <c r="AC8" s="138"/>
      <c r="AD8" s="138"/>
      <c r="AE8" s="138"/>
      <c r="AF8" s="138"/>
      <c r="AG8" s="138"/>
      <c r="AH8" s="138"/>
      <c r="AI8" s="138"/>
      <c r="AJ8" s="138"/>
      <c r="AK8" s="138"/>
      <c r="AL8" s="138"/>
      <c r="AM8" s="138"/>
      <c r="AN8" s="138"/>
      <c r="AO8" s="138"/>
      <c r="AP8" s="138"/>
      <c r="AQ8" s="138"/>
      <c r="AR8" s="138"/>
      <c r="AS8" s="138"/>
      <c r="AT8" s="138"/>
      <c r="AU8" s="138"/>
      <c r="AV8" s="138"/>
      <c r="AW8" s="138"/>
      <c r="AX8" s="138">
        <v>0.99</v>
      </c>
      <c r="AY8" s="138">
        <v>0.99</v>
      </c>
      <c r="AZ8" s="138">
        <v>0.99</v>
      </c>
      <c r="BA8" s="138">
        <v>0.99</v>
      </c>
      <c r="BB8" s="138">
        <v>0.99</v>
      </c>
      <c r="BC8" s="138">
        <v>0.99</v>
      </c>
      <c r="BD8" s="138">
        <v>0.99</v>
      </c>
      <c r="BE8" s="138">
        <v>0.99</v>
      </c>
      <c r="BF8" s="138">
        <v>0.99</v>
      </c>
      <c r="BG8" s="138">
        <v>0.99</v>
      </c>
      <c r="BH8" s="138">
        <v>0.99</v>
      </c>
      <c r="BI8" s="138">
        <v>9.1999999999999993</v>
      </c>
      <c r="BJ8" s="138">
        <v>1.29</v>
      </c>
      <c r="BK8" s="138">
        <v>-2.23</v>
      </c>
      <c r="BL8" s="138">
        <v>-1.1000000000000001</v>
      </c>
      <c r="BM8" s="138">
        <v>-1</v>
      </c>
      <c r="BN8" s="138">
        <v>4</v>
      </c>
      <c r="BO8" s="138">
        <v>2.25</v>
      </c>
      <c r="BP8" s="138">
        <v>15.9</v>
      </c>
      <c r="BQ8" s="138">
        <v>6.65</v>
      </c>
      <c r="BR8" s="138">
        <v>6.17</v>
      </c>
      <c r="BS8" s="138">
        <v>12</v>
      </c>
      <c r="BT8" s="138">
        <v>69.760000000000005</v>
      </c>
      <c r="BU8" s="138">
        <v>109.87</v>
      </c>
      <c r="BV8" s="138">
        <v>114.31</v>
      </c>
      <c r="BW8" s="138">
        <v>120.33</v>
      </c>
      <c r="BX8" s="138">
        <v>142.16999999999999</v>
      </c>
      <c r="BY8" s="138">
        <v>145.38999999999999</v>
      </c>
      <c r="BZ8" s="138">
        <v>129.26</v>
      </c>
      <c r="CA8" s="138">
        <v>143.18</v>
      </c>
      <c r="CB8" s="138">
        <v>154.02000000000001</v>
      </c>
      <c r="CC8" s="138">
        <v>171.24</v>
      </c>
      <c r="CD8" s="138">
        <v>158.62</v>
      </c>
      <c r="CE8" s="138">
        <v>129.18</v>
      </c>
      <c r="CF8" s="138">
        <v>126.54</v>
      </c>
      <c r="CG8" s="138">
        <v>115.92</v>
      </c>
      <c r="CH8" s="138">
        <v>133.62</v>
      </c>
      <c r="CI8" s="138">
        <v>135</v>
      </c>
      <c r="CJ8" s="138">
        <v>119.27</v>
      </c>
      <c r="CK8" s="138">
        <v>135</v>
      </c>
      <c r="CL8" s="138">
        <v>127.21</v>
      </c>
      <c r="CM8" s="138">
        <v>131.18</v>
      </c>
      <c r="CN8" s="138">
        <v>139.6</v>
      </c>
      <c r="CO8" s="138">
        <v>122</v>
      </c>
      <c r="CP8" s="138">
        <v>121.64</v>
      </c>
      <c r="CQ8" s="138">
        <v>134.18</v>
      </c>
      <c r="CR8" s="138">
        <v>135</v>
      </c>
      <c r="CS8" s="138">
        <v>134.44</v>
      </c>
      <c r="CT8" s="139"/>
      <c r="CU8" s="139"/>
      <c r="CV8" s="139"/>
      <c r="CW8" s="140"/>
      <c r="CX8" s="141">
        <f>IF(SUM(B8:CW8)&lt;&gt;0,AVERAGEIF(B8:CW8,"&lt;&gt;"""),"")</f>
        <v>72.123958333333334</v>
      </c>
    </row>
    <row r="9" spans="1:102" ht="24.95" customHeight="1" thickBot="1" x14ac:dyDescent="0.25">
      <c r="A9" s="133" t="s">
        <v>6</v>
      </c>
      <c r="B9" s="42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  <c r="AN9" s="43"/>
      <c r="AO9" s="43"/>
      <c r="AP9" s="43"/>
      <c r="AQ9" s="43"/>
      <c r="AR9" s="43"/>
      <c r="AS9" s="43"/>
      <c r="AT9" s="43"/>
      <c r="AU9" s="43"/>
      <c r="AV9" s="43"/>
      <c r="AW9" s="43"/>
      <c r="AX9" s="43">
        <v>0.99</v>
      </c>
      <c r="AY9" s="43">
        <v>0.99</v>
      </c>
      <c r="AZ9" s="43">
        <v>0.99</v>
      </c>
      <c r="BA9" s="43">
        <v>0.99</v>
      </c>
      <c r="BB9" s="43">
        <v>0.99</v>
      </c>
      <c r="BC9" s="43">
        <v>0.99</v>
      </c>
      <c r="BD9" s="43">
        <v>0.99</v>
      </c>
      <c r="BE9" s="43">
        <v>0.99</v>
      </c>
      <c r="BF9" s="43">
        <v>3.0425</v>
      </c>
      <c r="BG9" s="43">
        <v>3.0425</v>
      </c>
      <c r="BH9" s="43">
        <v>3.0425</v>
      </c>
      <c r="BI9" s="43">
        <v>3.0425</v>
      </c>
      <c r="BJ9" s="43">
        <v>-0.76</v>
      </c>
      <c r="BK9" s="43">
        <v>-0.76</v>
      </c>
      <c r="BL9" s="43">
        <v>-0.76</v>
      </c>
      <c r="BM9" s="43">
        <v>-0.76</v>
      </c>
      <c r="BN9" s="43">
        <v>7.2</v>
      </c>
      <c r="BO9" s="43">
        <v>7.2</v>
      </c>
      <c r="BP9" s="43">
        <v>7.2</v>
      </c>
      <c r="BQ9" s="43">
        <v>7.2</v>
      </c>
      <c r="BR9" s="43">
        <v>49.45</v>
      </c>
      <c r="BS9" s="43">
        <v>49.45</v>
      </c>
      <c r="BT9" s="43">
        <v>49.45</v>
      </c>
      <c r="BU9" s="43">
        <v>49.45</v>
      </c>
      <c r="BV9" s="43">
        <v>130.55000000000001</v>
      </c>
      <c r="BW9" s="43">
        <v>130.55000000000001</v>
      </c>
      <c r="BX9" s="43">
        <v>130.55000000000001</v>
      </c>
      <c r="BY9" s="43">
        <v>130.55000000000001</v>
      </c>
      <c r="BZ9" s="43">
        <v>149.42500000000001</v>
      </c>
      <c r="CA9" s="43">
        <v>149.42500000000001</v>
      </c>
      <c r="CB9" s="43">
        <v>149.42500000000001</v>
      </c>
      <c r="CC9" s="43">
        <v>149.42500000000001</v>
      </c>
      <c r="CD9" s="43">
        <v>132.565</v>
      </c>
      <c r="CE9" s="43">
        <v>132.565</v>
      </c>
      <c r="CF9" s="43">
        <v>132.565</v>
      </c>
      <c r="CG9" s="43">
        <v>132.565</v>
      </c>
      <c r="CH9" s="43">
        <v>130.7225</v>
      </c>
      <c r="CI9" s="43">
        <v>130.7225</v>
      </c>
      <c r="CJ9" s="43">
        <v>130.7225</v>
      </c>
      <c r="CK9" s="43">
        <v>130.7225</v>
      </c>
      <c r="CL9" s="43">
        <v>129.9975</v>
      </c>
      <c r="CM9" s="43">
        <v>129.9975</v>
      </c>
      <c r="CN9" s="43">
        <v>129.9975</v>
      </c>
      <c r="CO9" s="43">
        <v>129.9975</v>
      </c>
      <c r="CP9" s="43">
        <v>131.315</v>
      </c>
      <c r="CQ9" s="43">
        <v>131.315</v>
      </c>
      <c r="CR9" s="43">
        <v>131.315</v>
      </c>
      <c r="CS9" s="43">
        <v>131.315</v>
      </c>
      <c r="CT9" s="44"/>
      <c r="CU9" s="44"/>
      <c r="CV9" s="44"/>
      <c r="CW9" s="45"/>
      <c r="CX9" s="142">
        <f>IF(SUM(B9:CW9)&lt;&gt;0,AVERAGEIF(B9:CW9,"&lt;&gt;"""),"")</f>
        <v>72.123958333333334</v>
      </c>
    </row>
    <row r="10" spans="1:102" ht="18" customHeight="1" thickBot="1" x14ac:dyDescent="0.25">
      <c r="A10" s="81"/>
      <c r="B10" s="82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3"/>
      <c r="CE10" s="83"/>
      <c r="CF10" s="83"/>
      <c r="CG10" s="83"/>
      <c r="CH10" s="83"/>
      <c r="CI10" s="83"/>
      <c r="CJ10" s="83"/>
      <c r="CK10" s="83"/>
      <c r="CL10" s="83"/>
      <c r="CM10" s="83"/>
      <c r="CN10" s="83"/>
      <c r="CO10" s="83"/>
      <c r="CP10" s="83"/>
      <c r="CQ10" s="83"/>
      <c r="CR10" s="83"/>
      <c r="CS10" s="83"/>
      <c r="CT10" s="83"/>
      <c r="CU10" s="83"/>
      <c r="CV10" s="83"/>
      <c r="CW10" s="83"/>
      <c r="CX10" s="84"/>
    </row>
    <row r="11" spans="1:102" ht="30" customHeight="1" thickBot="1" x14ac:dyDescent="0.25">
      <c r="A11" s="85" t="s">
        <v>37</v>
      </c>
      <c r="B11" s="111">
        <v>1</v>
      </c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X11" s="112"/>
      <c r="AY11" s="112"/>
      <c r="AZ11" s="112"/>
      <c r="BA11" s="112"/>
      <c r="BB11" s="112"/>
      <c r="BC11" s="112"/>
      <c r="BD11" s="112"/>
      <c r="BE11" s="112"/>
      <c r="BF11" s="112"/>
      <c r="BG11" s="112"/>
      <c r="BH11" s="112"/>
      <c r="BI11" s="112"/>
      <c r="BJ11" s="112"/>
      <c r="BK11" s="112"/>
      <c r="BL11" s="112"/>
      <c r="BM11" s="112"/>
      <c r="BN11" s="112"/>
      <c r="BO11" s="112"/>
      <c r="BP11" s="112"/>
      <c r="BQ11" s="112"/>
      <c r="BR11" s="112"/>
      <c r="BS11" s="112"/>
      <c r="BT11" s="112"/>
      <c r="BU11" s="112"/>
      <c r="BV11" s="112"/>
      <c r="BW11" s="112"/>
      <c r="BX11" s="112"/>
      <c r="BY11" s="112"/>
      <c r="BZ11" s="112"/>
      <c r="CA11" s="112"/>
      <c r="CB11" s="112"/>
      <c r="CC11" s="112"/>
      <c r="CD11" s="112"/>
      <c r="CE11" s="112"/>
      <c r="CF11" s="112"/>
      <c r="CG11" s="112"/>
      <c r="CH11" s="112"/>
      <c r="CI11" s="112"/>
      <c r="CJ11" s="112"/>
      <c r="CK11" s="112"/>
      <c r="CL11" s="112"/>
      <c r="CM11" s="112"/>
      <c r="CN11" s="112"/>
      <c r="CO11" s="112"/>
      <c r="CP11" s="112"/>
      <c r="CQ11" s="112"/>
      <c r="CR11" s="112"/>
      <c r="CS11" s="112"/>
      <c r="CT11" s="112"/>
      <c r="CU11" s="112"/>
      <c r="CV11" s="112"/>
      <c r="CW11" s="112"/>
      <c r="CX11" s="113"/>
    </row>
    <row r="12" spans="1:102" ht="24.95" customHeight="1" x14ac:dyDescent="0.2">
      <c r="A12" s="86" t="s">
        <v>31</v>
      </c>
      <c r="B12" s="143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4"/>
      <c r="AJ12" s="144"/>
      <c r="AK12" s="144"/>
      <c r="AL12" s="144"/>
      <c r="AM12" s="144"/>
      <c r="AN12" s="144"/>
      <c r="AO12" s="144"/>
      <c r="AP12" s="144"/>
      <c r="AQ12" s="144"/>
      <c r="AR12" s="144"/>
      <c r="AS12" s="144"/>
      <c r="AT12" s="144"/>
      <c r="AU12" s="144"/>
      <c r="AV12" s="144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T12" s="144"/>
      <c r="BU12" s="144"/>
      <c r="BV12" s="144"/>
      <c r="BW12" s="144"/>
      <c r="BX12" s="144"/>
      <c r="BY12" s="144"/>
      <c r="BZ12" s="144"/>
      <c r="CA12" s="144"/>
      <c r="CB12" s="144"/>
      <c r="CC12" s="144"/>
      <c r="CD12" s="144"/>
      <c r="CE12" s="144"/>
      <c r="CF12" s="144"/>
      <c r="CG12" s="144"/>
      <c r="CH12" s="144"/>
      <c r="CI12" s="144"/>
      <c r="CJ12" s="144"/>
      <c r="CK12" s="144"/>
      <c r="CL12" s="144"/>
      <c r="CM12" s="144"/>
      <c r="CN12" s="144"/>
      <c r="CO12" s="144"/>
      <c r="CP12" s="144"/>
      <c r="CQ12" s="144"/>
      <c r="CR12" s="144"/>
      <c r="CS12" s="144"/>
      <c r="CT12" s="145"/>
      <c r="CU12" s="145"/>
      <c r="CV12" s="145"/>
      <c r="CW12" s="146"/>
      <c r="CX12" s="147">
        <f t="array" ref="CX12">SUMPRODUCT(B12:CW12*0.25)</f>
        <v>0</v>
      </c>
    </row>
    <row r="13" spans="1:102" ht="24.95" customHeight="1" x14ac:dyDescent="0.2">
      <c r="A13" s="118" t="s">
        <v>32</v>
      </c>
      <c r="B13" s="148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49"/>
      <c r="AH13" s="149"/>
      <c r="AI13" s="149"/>
      <c r="AJ13" s="149"/>
      <c r="AK13" s="149"/>
      <c r="AL13" s="149"/>
      <c r="AM13" s="149"/>
      <c r="AN13" s="149"/>
      <c r="AO13" s="149"/>
      <c r="AP13" s="149"/>
      <c r="AQ13" s="149"/>
      <c r="AR13" s="149"/>
      <c r="AS13" s="149"/>
      <c r="AT13" s="149"/>
      <c r="AU13" s="149"/>
      <c r="AV13" s="149"/>
      <c r="AW13" s="149"/>
      <c r="AX13" s="149"/>
      <c r="AY13" s="149"/>
      <c r="AZ13" s="149"/>
      <c r="BA13" s="149"/>
      <c r="BB13" s="149"/>
      <c r="BC13" s="149"/>
      <c r="BD13" s="149"/>
      <c r="BE13" s="149"/>
      <c r="BF13" s="149"/>
      <c r="BG13" s="149"/>
      <c r="BH13" s="149"/>
      <c r="BI13" s="149"/>
      <c r="BJ13" s="149"/>
      <c r="BK13" s="149"/>
      <c r="BL13" s="149"/>
      <c r="BM13" s="149"/>
      <c r="BN13" s="149"/>
      <c r="BO13" s="149"/>
      <c r="BP13" s="149"/>
      <c r="BQ13" s="149"/>
      <c r="BR13" s="149"/>
      <c r="BS13" s="149"/>
      <c r="BT13" s="149"/>
      <c r="BU13" s="149"/>
      <c r="BV13" s="149"/>
      <c r="BW13" s="149"/>
      <c r="BX13" s="149"/>
      <c r="BY13" s="149"/>
      <c r="BZ13" s="149"/>
      <c r="CA13" s="149"/>
      <c r="CB13" s="149"/>
      <c r="CC13" s="149"/>
      <c r="CD13" s="149"/>
      <c r="CE13" s="149"/>
      <c r="CF13" s="149"/>
      <c r="CG13" s="149"/>
      <c r="CH13" s="149"/>
      <c r="CI13" s="149"/>
      <c r="CJ13" s="149"/>
      <c r="CK13" s="149"/>
      <c r="CL13" s="149"/>
      <c r="CM13" s="149"/>
      <c r="CN13" s="149"/>
      <c r="CO13" s="149"/>
      <c r="CP13" s="149"/>
      <c r="CQ13" s="149"/>
      <c r="CR13" s="149"/>
      <c r="CS13" s="149"/>
      <c r="CT13" s="150"/>
      <c r="CU13" s="150"/>
      <c r="CV13" s="150"/>
      <c r="CW13" s="151"/>
      <c r="CX13" s="152">
        <f t="array" ref="CX13">SUMPRODUCT(B13:CW13*0.25)</f>
        <v>0</v>
      </c>
    </row>
    <row r="14" spans="1:102" ht="24.95" customHeight="1" x14ac:dyDescent="0.2">
      <c r="A14" s="118" t="s">
        <v>33</v>
      </c>
      <c r="B14" s="148"/>
      <c r="C14" s="149"/>
      <c r="D14" s="149"/>
      <c r="E14" s="149"/>
      <c r="F14" s="149"/>
      <c r="G14" s="149"/>
      <c r="H14" s="149"/>
      <c r="I14" s="149"/>
      <c r="J14" s="149"/>
      <c r="K14" s="149"/>
      <c r="L14" s="149"/>
      <c r="M14" s="149"/>
      <c r="N14" s="149"/>
      <c r="O14" s="149"/>
      <c r="P14" s="149"/>
      <c r="Q14" s="149"/>
      <c r="R14" s="149"/>
      <c r="S14" s="149"/>
      <c r="T14" s="149"/>
      <c r="U14" s="149"/>
      <c r="V14" s="149"/>
      <c r="W14" s="149"/>
      <c r="X14" s="149"/>
      <c r="Y14" s="149"/>
      <c r="Z14" s="149"/>
      <c r="AA14" s="149"/>
      <c r="AB14" s="149"/>
      <c r="AC14" s="149"/>
      <c r="AD14" s="149"/>
      <c r="AE14" s="149"/>
      <c r="AF14" s="149"/>
      <c r="AG14" s="149"/>
      <c r="AH14" s="149"/>
      <c r="AI14" s="149"/>
      <c r="AJ14" s="149"/>
      <c r="AK14" s="149"/>
      <c r="AL14" s="149"/>
      <c r="AM14" s="149"/>
      <c r="AN14" s="149"/>
      <c r="AO14" s="149"/>
      <c r="AP14" s="149"/>
      <c r="AQ14" s="149"/>
      <c r="AR14" s="149"/>
      <c r="AS14" s="149"/>
      <c r="AT14" s="149"/>
      <c r="AU14" s="149"/>
      <c r="AV14" s="149"/>
      <c r="AW14" s="149"/>
      <c r="AX14" s="149"/>
      <c r="AY14" s="149"/>
      <c r="AZ14" s="149"/>
      <c r="BA14" s="149"/>
      <c r="BB14" s="149"/>
      <c r="BC14" s="149"/>
      <c r="BD14" s="149"/>
      <c r="BE14" s="149"/>
      <c r="BF14" s="149"/>
      <c r="BG14" s="149"/>
      <c r="BH14" s="149"/>
      <c r="BI14" s="149"/>
      <c r="BJ14" s="149"/>
      <c r="BK14" s="149"/>
      <c r="BL14" s="149"/>
      <c r="BM14" s="149"/>
      <c r="BN14" s="149"/>
      <c r="BO14" s="149"/>
      <c r="BP14" s="149"/>
      <c r="BQ14" s="149">
        <v>56.3</v>
      </c>
      <c r="BR14" s="149">
        <v>28.1</v>
      </c>
      <c r="BS14" s="149"/>
      <c r="BT14" s="149"/>
      <c r="BU14" s="149">
        <v>27.3</v>
      </c>
      <c r="BV14" s="149"/>
      <c r="BW14" s="149"/>
      <c r="BX14" s="149"/>
      <c r="BY14" s="149"/>
      <c r="BZ14" s="149"/>
      <c r="CA14" s="149">
        <v>0.3</v>
      </c>
      <c r="CB14" s="149"/>
      <c r="CC14" s="149">
        <v>37.9</v>
      </c>
      <c r="CD14" s="149"/>
      <c r="CE14" s="149"/>
      <c r="CF14" s="149"/>
      <c r="CG14" s="149"/>
      <c r="CH14" s="149"/>
      <c r="CI14" s="149"/>
      <c r="CJ14" s="149"/>
      <c r="CK14" s="149"/>
      <c r="CL14" s="149"/>
      <c r="CM14" s="149"/>
      <c r="CN14" s="149"/>
      <c r="CO14" s="149"/>
      <c r="CP14" s="149"/>
      <c r="CQ14" s="149"/>
      <c r="CR14" s="149"/>
      <c r="CS14" s="149">
        <v>12</v>
      </c>
      <c r="CT14" s="150"/>
      <c r="CU14" s="150"/>
      <c r="CV14" s="150"/>
      <c r="CW14" s="151"/>
      <c r="CX14" s="152">
        <f t="array" ref="CX14">SUMPRODUCT(B14:CW14*0.25)</f>
        <v>40.475000000000001</v>
      </c>
    </row>
    <row r="15" spans="1:102" ht="24.95" customHeight="1" x14ac:dyDescent="0.2">
      <c r="A15" s="118" t="s">
        <v>34</v>
      </c>
      <c r="B15" s="148"/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  <c r="AA15" s="149"/>
      <c r="AB15" s="149"/>
      <c r="AC15" s="149"/>
      <c r="AD15" s="149"/>
      <c r="AE15" s="149"/>
      <c r="AF15" s="149"/>
      <c r="AG15" s="149"/>
      <c r="AH15" s="149"/>
      <c r="AI15" s="149"/>
      <c r="AJ15" s="149"/>
      <c r="AK15" s="149"/>
      <c r="AL15" s="149"/>
      <c r="AM15" s="149"/>
      <c r="AN15" s="149"/>
      <c r="AO15" s="149"/>
      <c r="AP15" s="149"/>
      <c r="AQ15" s="149"/>
      <c r="AR15" s="149"/>
      <c r="AS15" s="149"/>
      <c r="AT15" s="149"/>
      <c r="AU15" s="149"/>
      <c r="AV15" s="149"/>
      <c r="AW15" s="149"/>
      <c r="AX15" s="149"/>
      <c r="AY15" s="149"/>
      <c r="AZ15" s="149"/>
      <c r="BA15" s="149"/>
      <c r="BB15" s="149"/>
      <c r="BC15" s="149"/>
      <c r="BD15" s="149"/>
      <c r="BE15" s="149"/>
      <c r="BF15" s="149"/>
      <c r="BG15" s="149"/>
      <c r="BH15" s="149"/>
      <c r="BI15" s="149"/>
      <c r="BJ15" s="149"/>
      <c r="BK15" s="149"/>
      <c r="BL15" s="149"/>
      <c r="BM15" s="149"/>
      <c r="BN15" s="149"/>
      <c r="BO15" s="149"/>
      <c r="BP15" s="149"/>
      <c r="BQ15" s="149"/>
      <c r="BR15" s="149"/>
      <c r="BS15" s="149"/>
      <c r="BT15" s="149"/>
      <c r="BU15" s="149"/>
      <c r="BV15" s="149"/>
      <c r="BW15" s="149"/>
      <c r="BX15" s="149"/>
      <c r="BY15" s="149"/>
      <c r="BZ15" s="149"/>
      <c r="CA15" s="149"/>
      <c r="CB15" s="149"/>
      <c r="CC15" s="149"/>
      <c r="CD15" s="149"/>
      <c r="CE15" s="149"/>
      <c r="CF15" s="149"/>
      <c r="CG15" s="149"/>
      <c r="CH15" s="149"/>
      <c r="CI15" s="149"/>
      <c r="CJ15" s="149"/>
      <c r="CK15" s="149"/>
      <c r="CL15" s="149"/>
      <c r="CM15" s="149"/>
      <c r="CN15" s="149"/>
      <c r="CO15" s="149"/>
      <c r="CP15" s="149"/>
      <c r="CQ15" s="149"/>
      <c r="CR15" s="149"/>
      <c r="CS15" s="149"/>
      <c r="CT15" s="150"/>
      <c r="CU15" s="150"/>
      <c r="CV15" s="150"/>
      <c r="CW15" s="151"/>
      <c r="CX15" s="152">
        <f t="array" ref="CX15">SUMPRODUCT(B15:CW15*0.25)</f>
        <v>0</v>
      </c>
    </row>
    <row r="16" spans="1:102" ht="24.95" customHeight="1" thickBot="1" x14ac:dyDescent="0.25">
      <c r="A16" s="153" t="s">
        <v>35</v>
      </c>
      <c r="B16" s="154"/>
      <c r="C16" s="155"/>
      <c r="D16" s="155"/>
      <c r="E16" s="155"/>
      <c r="F16" s="155"/>
      <c r="G16" s="155"/>
      <c r="H16" s="155"/>
      <c r="I16" s="155"/>
      <c r="J16" s="155"/>
      <c r="K16" s="155"/>
      <c r="L16" s="155"/>
      <c r="M16" s="155"/>
      <c r="N16" s="155"/>
      <c r="O16" s="155"/>
      <c r="P16" s="155"/>
      <c r="Q16" s="155"/>
      <c r="R16" s="155"/>
      <c r="S16" s="155"/>
      <c r="T16" s="155"/>
      <c r="U16" s="155"/>
      <c r="V16" s="155"/>
      <c r="W16" s="155"/>
      <c r="X16" s="155"/>
      <c r="Y16" s="155"/>
      <c r="Z16" s="155"/>
      <c r="AA16" s="155"/>
      <c r="AB16" s="155"/>
      <c r="AC16" s="155"/>
      <c r="AD16" s="155"/>
      <c r="AE16" s="155"/>
      <c r="AF16" s="155"/>
      <c r="AG16" s="155"/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5"/>
      <c r="AS16" s="155"/>
      <c r="AT16" s="155"/>
      <c r="AU16" s="155"/>
      <c r="AV16" s="155"/>
      <c r="AW16" s="155"/>
      <c r="AX16" s="155"/>
      <c r="AY16" s="155"/>
      <c r="AZ16" s="155"/>
      <c r="BA16" s="155"/>
      <c r="BB16" s="155"/>
      <c r="BC16" s="155"/>
      <c r="BD16" s="155"/>
      <c r="BE16" s="155"/>
      <c r="BF16" s="155"/>
      <c r="BG16" s="155"/>
      <c r="BH16" s="155"/>
      <c r="BI16" s="155"/>
      <c r="BJ16" s="155"/>
      <c r="BK16" s="155"/>
      <c r="BL16" s="155"/>
      <c r="BM16" s="155"/>
      <c r="BN16" s="155"/>
      <c r="BO16" s="155"/>
      <c r="BP16" s="155"/>
      <c r="BQ16" s="155"/>
      <c r="BR16" s="155"/>
      <c r="BS16" s="155"/>
      <c r="BT16" s="155"/>
      <c r="BU16" s="155"/>
      <c r="BV16" s="155"/>
      <c r="BW16" s="155"/>
      <c r="BX16" s="155"/>
      <c r="BY16" s="155"/>
      <c r="BZ16" s="155"/>
      <c r="CA16" s="155"/>
      <c r="CB16" s="155"/>
      <c r="CC16" s="155"/>
      <c r="CD16" s="155"/>
      <c r="CE16" s="155"/>
      <c r="CF16" s="155"/>
      <c r="CG16" s="155"/>
      <c r="CH16" s="155"/>
      <c r="CI16" s="155"/>
      <c r="CJ16" s="155"/>
      <c r="CK16" s="155"/>
      <c r="CL16" s="155"/>
      <c r="CM16" s="155"/>
      <c r="CN16" s="155"/>
      <c r="CO16" s="155"/>
      <c r="CP16" s="155"/>
      <c r="CQ16" s="155"/>
      <c r="CR16" s="155"/>
      <c r="CS16" s="155"/>
      <c r="CT16" s="156"/>
      <c r="CU16" s="156"/>
      <c r="CV16" s="156"/>
      <c r="CW16" s="157"/>
      <c r="CX16" s="158">
        <f t="array" ref="CX16">SUMPRODUCT(B16:CW16*0.25)</f>
        <v>0</v>
      </c>
    </row>
    <row r="17" spans="1:102" ht="30" customHeight="1" thickBot="1" x14ac:dyDescent="0.25">
      <c r="A17" s="105" t="s">
        <v>54</v>
      </c>
      <c r="B17" s="159">
        <f>SUM(B12:B16)</f>
        <v>0</v>
      </c>
      <c r="C17" s="160">
        <f t="shared" ref="C17:BN17" si="0">SUM(C12:C16)</f>
        <v>0</v>
      </c>
      <c r="D17" s="160">
        <f t="shared" si="0"/>
        <v>0</v>
      </c>
      <c r="E17" s="160">
        <f t="shared" si="0"/>
        <v>0</v>
      </c>
      <c r="F17" s="160">
        <f t="shared" si="0"/>
        <v>0</v>
      </c>
      <c r="G17" s="160">
        <f t="shared" si="0"/>
        <v>0</v>
      </c>
      <c r="H17" s="160">
        <f t="shared" si="0"/>
        <v>0</v>
      </c>
      <c r="I17" s="160">
        <f t="shared" si="0"/>
        <v>0</v>
      </c>
      <c r="J17" s="160">
        <f t="shared" si="0"/>
        <v>0</v>
      </c>
      <c r="K17" s="160">
        <f t="shared" si="0"/>
        <v>0</v>
      </c>
      <c r="L17" s="160">
        <f t="shared" si="0"/>
        <v>0</v>
      </c>
      <c r="M17" s="160">
        <f t="shared" si="0"/>
        <v>0</v>
      </c>
      <c r="N17" s="160">
        <f t="shared" si="0"/>
        <v>0</v>
      </c>
      <c r="O17" s="160">
        <f t="shared" si="0"/>
        <v>0</v>
      </c>
      <c r="P17" s="160">
        <f t="shared" si="0"/>
        <v>0</v>
      </c>
      <c r="Q17" s="160">
        <f t="shared" si="0"/>
        <v>0</v>
      </c>
      <c r="R17" s="160">
        <f t="shared" si="0"/>
        <v>0</v>
      </c>
      <c r="S17" s="160">
        <f t="shared" si="0"/>
        <v>0</v>
      </c>
      <c r="T17" s="160">
        <f t="shared" si="0"/>
        <v>0</v>
      </c>
      <c r="U17" s="160">
        <f t="shared" si="0"/>
        <v>0</v>
      </c>
      <c r="V17" s="160">
        <f t="shared" si="0"/>
        <v>0</v>
      </c>
      <c r="W17" s="160">
        <f t="shared" si="0"/>
        <v>0</v>
      </c>
      <c r="X17" s="160">
        <f t="shared" si="0"/>
        <v>0</v>
      </c>
      <c r="Y17" s="160">
        <f t="shared" si="0"/>
        <v>0</v>
      </c>
      <c r="Z17" s="160">
        <f t="shared" si="0"/>
        <v>0</v>
      </c>
      <c r="AA17" s="160">
        <f t="shared" si="0"/>
        <v>0</v>
      </c>
      <c r="AB17" s="160">
        <f t="shared" si="0"/>
        <v>0</v>
      </c>
      <c r="AC17" s="160">
        <f t="shared" si="0"/>
        <v>0</v>
      </c>
      <c r="AD17" s="160">
        <f t="shared" si="0"/>
        <v>0</v>
      </c>
      <c r="AE17" s="160">
        <f t="shared" si="0"/>
        <v>0</v>
      </c>
      <c r="AF17" s="160">
        <f t="shared" si="0"/>
        <v>0</v>
      </c>
      <c r="AG17" s="160">
        <f t="shared" si="0"/>
        <v>0</v>
      </c>
      <c r="AH17" s="160">
        <f t="shared" si="0"/>
        <v>0</v>
      </c>
      <c r="AI17" s="160">
        <f t="shared" si="0"/>
        <v>0</v>
      </c>
      <c r="AJ17" s="160">
        <f t="shared" si="0"/>
        <v>0</v>
      </c>
      <c r="AK17" s="160">
        <f t="shared" si="0"/>
        <v>0</v>
      </c>
      <c r="AL17" s="160">
        <f t="shared" si="0"/>
        <v>0</v>
      </c>
      <c r="AM17" s="160">
        <f t="shared" si="0"/>
        <v>0</v>
      </c>
      <c r="AN17" s="160">
        <f t="shared" si="0"/>
        <v>0</v>
      </c>
      <c r="AO17" s="160">
        <f t="shared" si="0"/>
        <v>0</v>
      </c>
      <c r="AP17" s="160">
        <f t="shared" si="0"/>
        <v>0</v>
      </c>
      <c r="AQ17" s="160">
        <f t="shared" si="0"/>
        <v>0</v>
      </c>
      <c r="AR17" s="160">
        <f t="shared" si="0"/>
        <v>0</v>
      </c>
      <c r="AS17" s="160">
        <f t="shared" si="0"/>
        <v>0</v>
      </c>
      <c r="AT17" s="160">
        <f t="shared" si="0"/>
        <v>0</v>
      </c>
      <c r="AU17" s="160">
        <f t="shared" si="0"/>
        <v>0</v>
      </c>
      <c r="AV17" s="160">
        <f t="shared" si="0"/>
        <v>0</v>
      </c>
      <c r="AW17" s="160">
        <f t="shared" si="0"/>
        <v>0</v>
      </c>
      <c r="AX17" s="160">
        <f t="shared" si="0"/>
        <v>0</v>
      </c>
      <c r="AY17" s="160">
        <f t="shared" si="0"/>
        <v>0</v>
      </c>
      <c r="AZ17" s="160">
        <f t="shared" si="0"/>
        <v>0</v>
      </c>
      <c r="BA17" s="160">
        <f t="shared" si="0"/>
        <v>0</v>
      </c>
      <c r="BB17" s="160">
        <f t="shared" si="0"/>
        <v>0</v>
      </c>
      <c r="BC17" s="160">
        <f t="shared" si="0"/>
        <v>0</v>
      </c>
      <c r="BD17" s="160">
        <f t="shared" si="0"/>
        <v>0</v>
      </c>
      <c r="BE17" s="160">
        <f t="shared" si="0"/>
        <v>0</v>
      </c>
      <c r="BF17" s="160">
        <f t="shared" si="0"/>
        <v>0</v>
      </c>
      <c r="BG17" s="160">
        <f t="shared" si="0"/>
        <v>0</v>
      </c>
      <c r="BH17" s="160">
        <f t="shared" si="0"/>
        <v>0</v>
      </c>
      <c r="BI17" s="160">
        <f t="shared" si="0"/>
        <v>0</v>
      </c>
      <c r="BJ17" s="160">
        <f t="shared" si="0"/>
        <v>0</v>
      </c>
      <c r="BK17" s="160">
        <f t="shared" si="0"/>
        <v>0</v>
      </c>
      <c r="BL17" s="160">
        <f t="shared" si="0"/>
        <v>0</v>
      </c>
      <c r="BM17" s="160">
        <f t="shared" si="0"/>
        <v>0</v>
      </c>
      <c r="BN17" s="160">
        <f t="shared" si="0"/>
        <v>0</v>
      </c>
      <c r="BO17" s="160">
        <f t="shared" ref="BO17:CW17" si="1">SUM(BO12:BO16)</f>
        <v>0</v>
      </c>
      <c r="BP17" s="160">
        <f t="shared" si="1"/>
        <v>0</v>
      </c>
      <c r="BQ17" s="160">
        <f t="shared" si="1"/>
        <v>56.3</v>
      </c>
      <c r="BR17" s="160">
        <f t="shared" si="1"/>
        <v>28.1</v>
      </c>
      <c r="BS17" s="160">
        <f t="shared" si="1"/>
        <v>0</v>
      </c>
      <c r="BT17" s="160">
        <f t="shared" si="1"/>
        <v>0</v>
      </c>
      <c r="BU17" s="160">
        <f t="shared" si="1"/>
        <v>27.3</v>
      </c>
      <c r="BV17" s="160">
        <f t="shared" si="1"/>
        <v>0</v>
      </c>
      <c r="BW17" s="160">
        <f t="shared" si="1"/>
        <v>0</v>
      </c>
      <c r="BX17" s="160">
        <f t="shared" si="1"/>
        <v>0</v>
      </c>
      <c r="BY17" s="160">
        <f t="shared" si="1"/>
        <v>0</v>
      </c>
      <c r="BZ17" s="160">
        <f t="shared" si="1"/>
        <v>0</v>
      </c>
      <c r="CA17" s="160">
        <f t="shared" si="1"/>
        <v>0.3</v>
      </c>
      <c r="CB17" s="160">
        <f t="shared" si="1"/>
        <v>0</v>
      </c>
      <c r="CC17" s="160">
        <f t="shared" si="1"/>
        <v>37.9</v>
      </c>
      <c r="CD17" s="160">
        <f t="shared" si="1"/>
        <v>0</v>
      </c>
      <c r="CE17" s="160">
        <f t="shared" si="1"/>
        <v>0</v>
      </c>
      <c r="CF17" s="160">
        <f t="shared" si="1"/>
        <v>0</v>
      </c>
      <c r="CG17" s="160">
        <f t="shared" si="1"/>
        <v>0</v>
      </c>
      <c r="CH17" s="160">
        <f t="shared" si="1"/>
        <v>0</v>
      </c>
      <c r="CI17" s="160">
        <f t="shared" si="1"/>
        <v>0</v>
      </c>
      <c r="CJ17" s="160">
        <f t="shared" si="1"/>
        <v>0</v>
      </c>
      <c r="CK17" s="160">
        <f t="shared" si="1"/>
        <v>0</v>
      </c>
      <c r="CL17" s="160">
        <f t="shared" si="1"/>
        <v>0</v>
      </c>
      <c r="CM17" s="160">
        <f t="shared" si="1"/>
        <v>0</v>
      </c>
      <c r="CN17" s="160">
        <f t="shared" si="1"/>
        <v>0</v>
      </c>
      <c r="CO17" s="160">
        <f t="shared" si="1"/>
        <v>0</v>
      </c>
      <c r="CP17" s="160">
        <f t="shared" si="1"/>
        <v>0</v>
      </c>
      <c r="CQ17" s="160">
        <f t="shared" si="1"/>
        <v>0</v>
      </c>
      <c r="CR17" s="160">
        <f t="shared" si="1"/>
        <v>0</v>
      </c>
      <c r="CS17" s="160">
        <f t="shared" si="1"/>
        <v>12</v>
      </c>
      <c r="CT17" s="161">
        <f t="shared" si="1"/>
        <v>0</v>
      </c>
      <c r="CU17" s="161">
        <f t="shared" si="1"/>
        <v>0</v>
      </c>
      <c r="CV17" s="161">
        <f t="shared" si="1"/>
        <v>0</v>
      </c>
      <c r="CW17" s="162">
        <f t="shared" si="1"/>
        <v>0</v>
      </c>
      <c r="CX17" s="110">
        <f>SUM(CX12:CX16)</f>
        <v>40.475000000000001</v>
      </c>
    </row>
    <row r="18" spans="1:102" ht="18" customHeight="1" thickBot="1" x14ac:dyDescent="0.25">
      <c r="A18" s="123"/>
      <c r="B18" s="125"/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125"/>
      <c r="AI18" s="125"/>
      <c r="AJ18" s="125"/>
      <c r="AK18" s="125"/>
      <c r="AL18" s="125"/>
      <c r="AM18" s="125"/>
      <c r="AN18" s="125"/>
      <c r="AO18" s="125"/>
      <c r="AP18" s="125"/>
      <c r="AQ18" s="125"/>
      <c r="AR18" s="125"/>
      <c r="AS18" s="125"/>
      <c r="AT18" s="125"/>
      <c r="AU18" s="125"/>
      <c r="AV18" s="125"/>
      <c r="AW18" s="125"/>
      <c r="AX18" s="125"/>
      <c r="AY18" s="125"/>
      <c r="AZ18" s="125"/>
      <c r="BA18" s="125"/>
      <c r="BB18" s="125"/>
      <c r="BC18" s="125"/>
      <c r="BD18" s="125"/>
      <c r="BE18" s="125"/>
      <c r="BF18" s="125"/>
      <c r="BG18" s="125"/>
      <c r="BH18" s="125"/>
      <c r="BI18" s="125"/>
      <c r="BJ18" s="125"/>
      <c r="BK18" s="125"/>
      <c r="BL18" s="125"/>
      <c r="BM18" s="125"/>
      <c r="BN18" s="125"/>
      <c r="BO18" s="125"/>
      <c r="BP18" s="125"/>
      <c r="BQ18" s="125"/>
      <c r="BR18" s="125"/>
      <c r="BS18" s="125"/>
      <c r="BT18" s="125"/>
      <c r="BU18" s="125"/>
      <c r="BV18" s="125"/>
      <c r="BW18" s="125"/>
      <c r="BX18" s="125"/>
      <c r="BY18" s="125"/>
      <c r="BZ18" s="125"/>
      <c r="CA18" s="125"/>
      <c r="CB18" s="125"/>
      <c r="CC18" s="125"/>
      <c r="CD18" s="125"/>
      <c r="CE18" s="125"/>
      <c r="CF18" s="125"/>
      <c r="CG18" s="125"/>
      <c r="CH18" s="125"/>
      <c r="CI18" s="125"/>
      <c r="CJ18" s="125"/>
      <c r="CK18" s="125"/>
      <c r="CL18" s="125"/>
      <c r="CM18" s="125"/>
      <c r="CN18" s="125"/>
      <c r="CO18" s="125"/>
      <c r="CP18" s="125"/>
      <c r="CQ18" s="125"/>
      <c r="CR18" s="125"/>
      <c r="CS18" s="125"/>
      <c r="CT18" s="125"/>
      <c r="CU18" s="125"/>
      <c r="CV18" s="125"/>
      <c r="CW18" s="125"/>
      <c r="CX18" s="125"/>
    </row>
    <row r="19" spans="1:102" ht="30" customHeight="1" thickBot="1" x14ac:dyDescent="0.25">
      <c r="A19" s="85" t="s">
        <v>50</v>
      </c>
      <c r="B19" s="111">
        <v>1</v>
      </c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2"/>
      <c r="BA19" s="112"/>
      <c r="BB19" s="112"/>
      <c r="BC19" s="112"/>
      <c r="BD19" s="112"/>
      <c r="BE19" s="112"/>
      <c r="BF19" s="112"/>
      <c r="BG19" s="112"/>
      <c r="BH19" s="112"/>
      <c r="BI19" s="112"/>
      <c r="BJ19" s="112"/>
      <c r="BK19" s="112"/>
      <c r="BL19" s="112"/>
      <c r="BM19" s="112"/>
      <c r="BN19" s="112"/>
      <c r="BO19" s="112"/>
      <c r="BP19" s="112"/>
      <c r="BQ19" s="112"/>
      <c r="BR19" s="112"/>
      <c r="BS19" s="112"/>
      <c r="BT19" s="112"/>
      <c r="BU19" s="112"/>
      <c r="BV19" s="112"/>
      <c r="BW19" s="112"/>
      <c r="BX19" s="112"/>
      <c r="BY19" s="112"/>
      <c r="BZ19" s="112"/>
      <c r="CA19" s="112"/>
      <c r="CB19" s="112"/>
      <c r="CC19" s="112"/>
      <c r="CD19" s="112"/>
      <c r="CE19" s="112"/>
      <c r="CF19" s="112"/>
      <c r="CG19" s="112"/>
      <c r="CH19" s="112"/>
      <c r="CI19" s="112"/>
      <c r="CJ19" s="112"/>
      <c r="CK19" s="112"/>
      <c r="CL19" s="112"/>
      <c r="CM19" s="112"/>
      <c r="CN19" s="112"/>
      <c r="CO19" s="112"/>
      <c r="CP19" s="112"/>
      <c r="CQ19" s="112"/>
      <c r="CR19" s="112"/>
      <c r="CS19" s="112"/>
      <c r="CT19" s="112"/>
      <c r="CU19" s="112"/>
      <c r="CV19" s="112"/>
      <c r="CW19" s="112"/>
      <c r="CX19" s="113"/>
    </row>
    <row r="20" spans="1:102" ht="24.95" customHeight="1" x14ac:dyDescent="0.2">
      <c r="A20" s="86" t="s">
        <v>44</v>
      </c>
      <c r="B20" s="143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44"/>
      <c r="AC20" s="144"/>
      <c r="AD20" s="144"/>
      <c r="AE20" s="144"/>
      <c r="AF20" s="144"/>
      <c r="AG20" s="144"/>
      <c r="AH20" s="144"/>
      <c r="AI20" s="144"/>
      <c r="AJ20" s="144"/>
      <c r="AK20" s="144"/>
      <c r="AL20" s="144"/>
      <c r="AM20" s="144"/>
      <c r="AN20" s="144"/>
      <c r="AO20" s="144"/>
      <c r="AP20" s="144"/>
      <c r="AQ20" s="144"/>
      <c r="AR20" s="144"/>
      <c r="AS20" s="144"/>
      <c r="AT20" s="144"/>
      <c r="AU20" s="144"/>
      <c r="AV20" s="144"/>
      <c r="AW20" s="144"/>
      <c r="AX20" s="144"/>
      <c r="AY20" s="144"/>
      <c r="AZ20" s="144"/>
      <c r="BA20" s="144"/>
      <c r="BB20" s="144"/>
      <c r="BC20" s="144"/>
      <c r="BD20" s="144"/>
      <c r="BE20" s="144"/>
      <c r="BF20" s="144"/>
      <c r="BG20" s="144"/>
      <c r="BH20" s="144"/>
      <c r="BI20" s="144"/>
      <c r="BJ20" s="144"/>
      <c r="BK20" s="144"/>
      <c r="BL20" s="144"/>
      <c r="BM20" s="144"/>
      <c r="BN20" s="144"/>
      <c r="BO20" s="144"/>
      <c r="BP20" s="144"/>
      <c r="BQ20" s="144"/>
      <c r="BR20" s="144"/>
      <c r="BS20" s="144"/>
      <c r="BT20" s="144"/>
      <c r="BU20" s="144"/>
      <c r="BV20" s="144"/>
      <c r="BW20" s="144"/>
      <c r="BX20" s="144"/>
      <c r="BY20" s="144"/>
      <c r="BZ20" s="144"/>
      <c r="CA20" s="144"/>
      <c r="CB20" s="144"/>
      <c r="CC20" s="144"/>
      <c r="CD20" s="144"/>
      <c r="CE20" s="144"/>
      <c r="CF20" s="144"/>
      <c r="CG20" s="144"/>
      <c r="CH20" s="144"/>
      <c r="CI20" s="144"/>
      <c r="CJ20" s="144"/>
      <c r="CK20" s="144"/>
      <c r="CL20" s="144"/>
      <c r="CM20" s="144"/>
      <c r="CN20" s="144"/>
      <c r="CO20" s="144"/>
      <c r="CP20" s="144"/>
      <c r="CQ20" s="144"/>
      <c r="CR20" s="144"/>
      <c r="CS20" s="144"/>
      <c r="CT20" s="145"/>
      <c r="CU20" s="145"/>
      <c r="CV20" s="145"/>
      <c r="CW20" s="146"/>
      <c r="CX20" s="147">
        <f t="array" ref="CX20">SUMPRODUCT(B20:CW20*0.25)</f>
        <v>0</v>
      </c>
    </row>
    <row r="21" spans="1:102" ht="24.95" customHeight="1" x14ac:dyDescent="0.2">
      <c r="A21" s="118" t="s">
        <v>45</v>
      </c>
      <c r="B21" s="148"/>
      <c r="C21" s="149"/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  <c r="AE21" s="149"/>
      <c r="AF21" s="149"/>
      <c r="AG21" s="149"/>
      <c r="AH21" s="149"/>
      <c r="AI21" s="149"/>
      <c r="AJ21" s="149"/>
      <c r="AK21" s="149"/>
      <c r="AL21" s="149"/>
      <c r="AM21" s="149"/>
      <c r="AN21" s="149"/>
      <c r="AO21" s="149"/>
      <c r="AP21" s="149"/>
      <c r="AQ21" s="149"/>
      <c r="AR21" s="149"/>
      <c r="AS21" s="149"/>
      <c r="AT21" s="149"/>
      <c r="AU21" s="149"/>
      <c r="AV21" s="149"/>
      <c r="AW21" s="149"/>
      <c r="AX21" s="149"/>
      <c r="AY21" s="149"/>
      <c r="AZ21" s="149"/>
      <c r="BA21" s="149"/>
      <c r="BB21" s="149"/>
      <c r="BC21" s="149"/>
      <c r="BD21" s="149"/>
      <c r="BE21" s="149"/>
      <c r="BF21" s="149"/>
      <c r="BG21" s="149"/>
      <c r="BH21" s="149"/>
      <c r="BI21" s="149"/>
      <c r="BJ21" s="149"/>
      <c r="BK21" s="149"/>
      <c r="BL21" s="149"/>
      <c r="BM21" s="149"/>
      <c r="BN21" s="149"/>
      <c r="BO21" s="149"/>
      <c r="BP21" s="149"/>
      <c r="BQ21" s="149"/>
      <c r="BR21" s="149"/>
      <c r="BS21" s="149"/>
      <c r="BT21" s="149"/>
      <c r="BU21" s="149"/>
      <c r="BV21" s="149"/>
      <c r="BW21" s="149"/>
      <c r="BX21" s="149"/>
      <c r="BY21" s="149"/>
      <c r="BZ21" s="149"/>
      <c r="CA21" s="149"/>
      <c r="CB21" s="149"/>
      <c r="CC21" s="149"/>
      <c r="CD21" s="149"/>
      <c r="CE21" s="149"/>
      <c r="CF21" s="149"/>
      <c r="CG21" s="149"/>
      <c r="CH21" s="149"/>
      <c r="CI21" s="149"/>
      <c r="CJ21" s="149"/>
      <c r="CK21" s="149"/>
      <c r="CL21" s="149"/>
      <c r="CM21" s="149"/>
      <c r="CN21" s="149"/>
      <c r="CO21" s="149"/>
      <c r="CP21" s="149"/>
      <c r="CQ21" s="149"/>
      <c r="CR21" s="149"/>
      <c r="CS21" s="149"/>
      <c r="CT21" s="150"/>
      <c r="CU21" s="150"/>
      <c r="CV21" s="150"/>
      <c r="CW21" s="151"/>
      <c r="CX21" s="152">
        <f t="array" ref="CX21">SUMPRODUCT(B21:CW21*0.25)</f>
        <v>0</v>
      </c>
    </row>
    <row r="22" spans="1:102" ht="24.95" customHeight="1" x14ac:dyDescent="0.2">
      <c r="A22" s="118" t="s">
        <v>46</v>
      </c>
      <c r="B22" s="148"/>
      <c r="C22" s="149"/>
      <c r="D22" s="149"/>
      <c r="E22" s="149"/>
      <c r="F22" s="149"/>
      <c r="G22" s="149"/>
      <c r="H22" s="149"/>
      <c r="I22" s="149"/>
      <c r="J22" s="149"/>
      <c r="K22" s="149"/>
      <c r="L22" s="149"/>
      <c r="M22" s="149"/>
      <c r="N22" s="149"/>
      <c r="O22" s="149"/>
      <c r="P22" s="149"/>
      <c r="Q22" s="149"/>
      <c r="R22" s="149"/>
      <c r="S22" s="149"/>
      <c r="T22" s="149"/>
      <c r="U22" s="149"/>
      <c r="V22" s="149"/>
      <c r="W22" s="149"/>
      <c r="X22" s="149"/>
      <c r="Y22" s="149"/>
      <c r="Z22" s="149"/>
      <c r="AA22" s="149"/>
      <c r="AB22" s="149"/>
      <c r="AC22" s="149"/>
      <c r="AD22" s="149"/>
      <c r="AE22" s="149"/>
      <c r="AF22" s="149"/>
      <c r="AG22" s="149"/>
      <c r="AH22" s="149"/>
      <c r="AI22" s="149"/>
      <c r="AJ22" s="149"/>
      <c r="AK22" s="149"/>
      <c r="AL22" s="149"/>
      <c r="AM22" s="149"/>
      <c r="AN22" s="149"/>
      <c r="AO22" s="149"/>
      <c r="AP22" s="149"/>
      <c r="AQ22" s="149"/>
      <c r="AR22" s="149"/>
      <c r="AS22" s="149"/>
      <c r="AT22" s="149"/>
      <c r="AU22" s="149"/>
      <c r="AV22" s="149"/>
      <c r="AW22" s="149"/>
      <c r="AX22" s="149">
        <v>38.200000000000003</v>
      </c>
      <c r="AY22" s="149">
        <v>40</v>
      </c>
      <c r="AZ22" s="149">
        <v>44.2</v>
      </c>
      <c r="BA22" s="149">
        <v>14.1</v>
      </c>
      <c r="BB22" s="149">
        <v>19</v>
      </c>
      <c r="BC22" s="149">
        <v>28.5</v>
      </c>
      <c r="BD22" s="149">
        <v>19</v>
      </c>
      <c r="BE22" s="149">
        <v>26.2</v>
      </c>
      <c r="BF22" s="149">
        <v>40.799999999999997</v>
      </c>
      <c r="BG22" s="149">
        <v>49.9</v>
      </c>
      <c r="BH22" s="149">
        <v>34.4</v>
      </c>
      <c r="BI22" s="149">
        <v>59.9</v>
      </c>
      <c r="BJ22" s="149">
        <v>80.099999999999994</v>
      </c>
      <c r="BK22" s="149">
        <v>87.5</v>
      </c>
      <c r="BL22" s="149">
        <v>67.7</v>
      </c>
      <c r="BM22" s="149">
        <v>83.5</v>
      </c>
      <c r="BN22" s="149">
        <v>55.4</v>
      </c>
      <c r="BO22" s="149">
        <v>50</v>
      </c>
      <c r="BP22" s="149">
        <v>51.6</v>
      </c>
      <c r="BQ22" s="149"/>
      <c r="BR22" s="149"/>
      <c r="BS22" s="149">
        <v>57.7</v>
      </c>
      <c r="BT22" s="149">
        <v>43.4</v>
      </c>
      <c r="BU22" s="149"/>
      <c r="BV22" s="149">
        <v>1.1000000000000001</v>
      </c>
      <c r="BW22" s="149">
        <v>55.7</v>
      </c>
      <c r="BX22" s="149">
        <v>12.3</v>
      </c>
      <c r="BY22" s="149">
        <v>7.1</v>
      </c>
      <c r="BZ22" s="149"/>
      <c r="CA22" s="149"/>
      <c r="CB22" s="149"/>
      <c r="CC22" s="149"/>
      <c r="CD22" s="149">
        <v>19.7</v>
      </c>
      <c r="CE22" s="149">
        <v>20</v>
      </c>
      <c r="CF22" s="149">
        <v>24.2</v>
      </c>
      <c r="CG22" s="149">
        <v>24.2</v>
      </c>
      <c r="CH22" s="149"/>
      <c r="CI22" s="149"/>
      <c r="CJ22" s="149"/>
      <c r="CK22" s="149"/>
      <c r="CL22" s="149">
        <v>49.5</v>
      </c>
      <c r="CM22" s="149">
        <v>48.9</v>
      </c>
      <c r="CN22" s="149">
        <v>45.5</v>
      </c>
      <c r="CO22" s="149">
        <v>24</v>
      </c>
      <c r="CP22" s="149">
        <v>2</v>
      </c>
      <c r="CQ22" s="149">
        <v>2</v>
      </c>
      <c r="CR22" s="149">
        <v>2</v>
      </c>
      <c r="CS22" s="149"/>
      <c r="CT22" s="150"/>
      <c r="CU22" s="150"/>
      <c r="CV22" s="150"/>
      <c r="CW22" s="151"/>
      <c r="CX22" s="152">
        <f t="array" ref="CX22">SUMPRODUCT(B22:CW22*0.25)</f>
        <v>332.32500000000005</v>
      </c>
    </row>
    <row r="23" spans="1:102" ht="24.95" customHeight="1" x14ac:dyDescent="0.2">
      <c r="A23" s="118" t="s">
        <v>47</v>
      </c>
      <c r="B23" s="148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  <c r="Z23" s="149"/>
      <c r="AA23" s="149"/>
      <c r="AB23" s="149"/>
      <c r="AC23" s="149"/>
      <c r="AD23" s="149"/>
      <c r="AE23" s="149"/>
      <c r="AF23" s="149"/>
      <c r="AG23" s="149"/>
      <c r="AH23" s="149"/>
      <c r="AI23" s="149"/>
      <c r="AJ23" s="149"/>
      <c r="AK23" s="149"/>
      <c r="AL23" s="149"/>
      <c r="AM23" s="149"/>
      <c r="AN23" s="149"/>
      <c r="AO23" s="149"/>
      <c r="AP23" s="149"/>
      <c r="AQ23" s="149"/>
      <c r="AR23" s="149"/>
      <c r="AS23" s="149"/>
      <c r="AT23" s="149"/>
      <c r="AU23" s="149"/>
      <c r="AV23" s="149"/>
      <c r="AW23" s="149"/>
      <c r="AX23" s="149"/>
      <c r="AY23" s="149"/>
      <c r="AZ23" s="149"/>
      <c r="BA23" s="149"/>
      <c r="BB23" s="149"/>
      <c r="BC23" s="149"/>
      <c r="BD23" s="149"/>
      <c r="BE23" s="149"/>
      <c r="BF23" s="149"/>
      <c r="BG23" s="149"/>
      <c r="BH23" s="149"/>
      <c r="BI23" s="149"/>
      <c r="BJ23" s="149"/>
      <c r="BK23" s="149"/>
      <c r="BL23" s="149"/>
      <c r="BM23" s="149"/>
      <c r="BN23" s="149"/>
      <c r="BO23" s="149"/>
      <c r="BP23" s="149"/>
      <c r="BQ23" s="149"/>
      <c r="BR23" s="149"/>
      <c r="BS23" s="149"/>
      <c r="BT23" s="149"/>
      <c r="BU23" s="149"/>
      <c r="BV23" s="149"/>
      <c r="BW23" s="149"/>
      <c r="BX23" s="149"/>
      <c r="BY23" s="149"/>
      <c r="BZ23" s="149"/>
      <c r="CA23" s="149"/>
      <c r="CB23" s="149"/>
      <c r="CC23" s="149"/>
      <c r="CD23" s="149"/>
      <c r="CE23" s="149"/>
      <c r="CF23" s="149"/>
      <c r="CG23" s="149"/>
      <c r="CH23" s="149"/>
      <c r="CI23" s="149"/>
      <c r="CJ23" s="149"/>
      <c r="CK23" s="149"/>
      <c r="CL23" s="149"/>
      <c r="CM23" s="149"/>
      <c r="CN23" s="149"/>
      <c r="CO23" s="149"/>
      <c r="CP23" s="149"/>
      <c r="CQ23" s="149"/>
      <c r="CR23" s="149"/>
      <c r="CS23" s="149"/>
      <c r="CT23" s="150"/>
      <c r="CU23" s="150"/>
      <c r="CV23" s="150"/>
      <c r="CW23" s="151"/>
      <c r="CX23" s="152">
        <f t="array" ref="CX23">SUMPRODUCT(B23:CW23*0.25)</f>
        <v>0</v>
      </c>
    </row>
    <row r="24" spans="1:102" ht="24.95" customHeight="1" thickBot="1" x14ac:dyDescent="0.25">
      <c r="A24" s="153" t="s">
        <v>48</v>
      </c>
      <c r="B24" s="154"/>
      <c r="C24" s="155"/>
      <c r="D24" s="155"/>
      <c r="E24" s="155"/>
      <c r="F24" s="155"/>
      <c r="G24" s="155"/>
      <c r="H24" s="155"/>
      <c r="I24" s="155"/>
      <c r="J24" s="155"/>
      <c r="K24" s="155"/>
      <c r="L24" s="155"/>
      <c r="M24" s="155"/>
      <c r="N24" s="155"/>
      <c r="O24" s="155"/>
      <c r="P24" s="155"/>
      <c r="Q24" s="155"/>
      <c r="R24" s="155"/>
      <c r="S24" s="155"/>
      <c r="T24" s="155"/>
      <c r="U24" s="155"/>
      <c r="V24" s="155"/>
      <c r="W24" s="155"/>
      <c r="X24" s="155"/>
      <c r="Y24" s="155"/>
      <c r="Z24" s="155"/>
      <c r="AA24" s="155"/>
      <c r="AB24" s="155"/>
      <c r="AC24" s="155"/>
      <c r="AD24" s="155"/>
      <c r="AE24" s="155"/>
      <c r="AF24" s="155"/>
      <c r="AG24" s="155"/>
      <c r="AH24" s="155"/>
      <c r="AI24" s="155"/>
      <c r="AJ24" s="155"/>
      <c r="AK24" s="155"/>
      <c r="AL24" s="155"/>
      <c r="AM24" s="155"/>
      <c r="AN24" s="155"/>
      <c r="AO24" s="155"/>
      <c r="AP24" s="155"/>
      <c r="AQ24" s="155"/>
      <c r="AR24" s="155"/>
      <c r="AS24" s="155"/>
      <c r="AT24" s="155"/>
      <c r="AU24" s="155"/>
      <c r="AV24" s="155"/>
      <c r="AW24" s="155"/>
      <c r="AX24" s="155"/>
      <c r="AY24" s="155"/>
      <c r="AZ24" s="155"/>
      <c r="BA24" s="155"/>
      <c r="BB24" s="155"/>
      <c r="BC24" s="155"/>
      <c r="BD24" s="155"/>
      <c r="BE24" s="155"/>
      <c r="BF24" s="155"/>
      <c r="BG24" s="155"/>
      <c r="BH24" s="155"/>
      <c r="BI24" s="155"/>
      <c r="BJ24" s="155"/>
      <c r="BK24" s="155"/>
      <c r="BL24" s="155"/>
      <c r="BM24" s="155"/>
      <c r="BN24" s="155"/>
      <c r="BO24" s="155"/>
      <c r="BP24" s="155"/>
      <c r="BQ24" s="155"/>
      <c r="BR24" s="155"/>
      <c r="BS24" s="155"/>
      <c r="BT24" s="155"/>
      <c r="BU24" s="155"/>
      <c r="BV24" s="155"/>
      <c r="BW24" s="155"/>
      <c r="BX24" s="155"/>
      <c r="BY24" s="155"/>
      <c r="BZ24" s="155"/>
      <c r="CA24" s="155"/>
      <c r="CB24" s="155"/>
      <c r="CC24" s="155"/>
      <c r="CD24" s="155"/>
      <c r="CE24" s="155"/>
      <c r="CF24" s="155"/>
      <c r="CG24" s="155"/>
      <c r="CH24" s="155"/>
      <c r="CI24" s="155"/>
      <c r="CJ24" s="155"/>
      <c r="CK24" s="155"/>
      <c r="CL24" s="155"/>
      <c r="CM24" s="155"/>
      <c r="CN24" s="155"/>
      <c r="CO24" s="155"/>
      <c r="CP24" s="155"/>
      <c r="CQ24" s="155"/>
      <c r="CR24" s="155"/>
      <c r="CS24" s="155"/>
      <c r="CT24" s="156"/>
      <c r="CU24" s="156"/>
      <c r="CV24" s="156"/>
      <c r="CW24" s="157"/>
      <c r="CX24" s="158">
        <f t="array" ref="CX24">SUMPRODUCT(B24:CW24*0.25)</f>
        <v>0</v>
      </c>
    </row>
    <row r="25" spans="1:102" ht="30" customHeight="1" thickBot="1" x14ac:dyDescent="0.25">
      <c r="A25" s="105" t="s">
        <v>52</v>
      </c>
      <c r="B25" s="159">
        <f>SUM(B20:B24)</f>
        <v>0</v>
      </c>
      <c r="C25" s="160">
        <f t="shared" ref="C25:BN25" si="2">SUM(C20:C24)</f>
        <v>0</v>
      </c>
      <c r="D25" s="160">
        <f t="shared" si="2"/>
        <v>0</v>
      </c>
      <c r="E25" s="160">
        <f t="shared" si="2"/>
        <v>0</v>
      </c>
      <c r="F25" s="160">
        <f t="shared" si="2"/>
        <v>0</v>
      </c>
      <c r="G25" s="160">
        <f t="shared" si="2"/>
        <v>0</v>
      </c>
      <c r="H25" s="160">
        <f t="shared" si="2"/>
        <v>0</v>
      </c>
      <c r="I25" s="160">
        <f t="shared" si="2"/>
        <v>0</v>
      </c>
      <c r="J25" s="160">
        <f t="shared" si="2"/>
        <v>0</v>
      </c>
      <c r="K25" s="160">
        <f t="shared" si="2"/>
        <v>0</v>
      </c>
      <c r="L25" s="160">
        <f t="shared" si="2"/>
        <v>0</v>
      </c>
      <c r="M25" s="160">
        <f t="shared" si="2"/>
        <v>0</v>
      </c>
      <c r="N25" s="160">
        <f t="shared" si="2"/>
        <v>0</v>
      </c>
      <c r="O25" s="160">
        <f t="shared" si="2"/>
        <v>0</v>
      </c>
      <c r="P25" s="160">
        <f t="shared" si="2"/>
        <v>0</v>
      </c>
      <c r="Q25" s="160">
        <f t="shared" si="2"/>
        <v>0</v>
      </c>
      <c r="R25" s="160">
        <f t="shared" si="2"/>
        <v>0</v>
      </c>
      <c r="S25" s="160">
        <f t="shared" si="2"/>
        <v>0</v>
      </c>
      <c r="T25" s="160">
        <f t="shared" si="2"/>
        <v>0</v>
      </c>
      <c r="U25" s="160">
        <f t="shared" si="2"/>
        <v>0</v>
      </c>
      <c r="V25" s="160">
        <f t="shared" si="2"/>
        <v>0</v>
      </c>
      <c r="W25" s="160">
        <f t="shared" si="2"/>
        <v>0</v>
      </c>
      <c r="X25" s="160">
        <f t="shared" si="2"/>
        <v>0</v>
      </c>
      <c r="Y25" s="160">
        <f t="shared" si="2"/>
        <v>0</v>
      </c>
      <c r="Z25" s="160">
        <f t="shared" si="2"/>
        <v>0</v>
      </c>
      <c r="AA25" s="160">
        <f t="shared" si="2"/>
        <v>0</v>
      </c>
      <c r="AB25" s="160">
        <f t="shared" si="2"/>
        <v>0</v>
      </c>
      <c r="AC25" s="160">
        <f t="shared" si="2"/>
        <v>0</v>
      </c>
      <c r="AD25" s="160">
        <f t="shared" si="2"/>
        <v>0</v>
      </c>
      <c r="AE25" s="160">
        <f t="shared" si="2"/>
        <v>0</v>
      </c>
      <c r="AF25" s="160">
        <f t="shared" si="2"/>
        <v>0</v>
      </c>
      <c r="AG25" s="160">
        <f t="shared" si="2"/>
        <v>0</v>
      </c>
      <c r="AH25" s="160">
        <f t="shared" si="2"/>
        <v>0</v>
      </c>
      <c r="AI25" s="160">
        <f t="shared" si="2"/>
        <v>0</v>
      </c>
      <c r="AJ25" s="160">
        <f t="shared" si="2"/>
        <v>0</v>
      </c>
      <c r="AK25" s="160">
        <f t="shared" si="2"/>
        <v>0</v>
      </c>
      <c r="AL25" s="160">
        <f t="shared" si="2"/>
        <v>0</v>
      </c>
      <c r="AM25" s="160">
        <f t="shared" si="2"/>
        <v>0</v>
      </c>
      <c r="AN25" s="160">
        <f t="shared" si="2"/>
        <v>0</v>
      </c>
      <c r="AO25" s="160">
        <f t="shared" si="2"/>
        <v>0</v>
      </c>
      <c r="AP25" s="160">
        <f t="shared" si="2"/>
        <v>0</v>
      </c>
      <c r="AQ25" s="160">
        <f t="shared" si="2"/>
        <v>0</v>
      </c>
      <c r="AR25" s="160">
        <f t="shared" si="2"/>
        <v>0</v>
      </c>
      <c r="AS25" s="160">
        <f t="shared" si="2"/>
        <v>0</v>
      </c>
      <c r="AT25" s="160">
        <f t="shared" si="2"/>
        <v>0</v>
      </c>
      <c r="AU25" s="160">
        <f t="shared" si="2"/>
        <v>0</v>
      </c>
      <c r="AV25" s="160">
        <f t="shared" si="2"/>
        <v>0</v>
      </c>
      <c r="AW25" s="160">
        <f t="shared" si="2"/>
        <v>0</v>
      </c>
      <c r="AX25" s="160">
        <f t="shared" si="2"/>
        <v>38.200000000000003</v>
      </c>
      <c r="AY25" s="160">
        <f t="shared" si="2"/>
        <v>40</v>
      </c>
      <c r="AZ25" s="160">
        <f t="shared" si="2"/>
        <v>44.2</v>
      </c>
      <c r="BA25" s="160">
        <f t="shared" si="2"/>
        <v>14.1</v>
      </c>
      <c r="BB25" s="160">
        <f t="shared" si="2"/>
        <v>19</v>
      </c>
      <c r="BC25" s="160">
        <f t="shared" si="2"/>
        <v>28.5</v>
      </c>
      <c r="BD25" s="160">
        <f t="shared" si="2"/>
        <v>19</v>
      </c>
      <c r="BE25" s="160">
        <f t="shared" si="2"/>
        <v>26.2</v>
      </c>
      <c r="BF25" s="160">
        <f t="shared" si="2"/>
        <v>40.799999999999997</v>
      </c>
      <c r="BG25" s="160">
        <f t="shared" si="2"/>
        <v>49.9</v>
      </c>
      <c r="BH25" s="160">
        <f t="shared" si="2"/>
        <v>34.4</v>
      </c>
      <c r="BI25" s="160">
        <f t="shared" si="2"/>
        <v>59.9</v>
      </c>
      <c r="BJ25" s="160">
        <f t="shared" si="2"/>
        <v>80.099999999999994</v>
      </c>
      <c r="BK25" s="160">
        <f t="shared" si="2"/>
        <v>87.5</v>
      </c>
      <c r="BL25" s="160">
        <f t="shared" si="2"/>
        <v>67.7</v>
      </c>
      <c r="BM25" s="160">
        <f t="shared" si="2"/>
        <v>83.5</v>
      </c>
      <c r="BN25" s="160">
        <f t="shared" si="2"/>
        <v>55.4</v>
      </c>
      <c r="BO25" s="160">
        <f t="shared" ref="BO25:CW25" si="3">SUM(BO20:BO24)</f>
        <v>50</v>
      </c>
      <c r="BP25" s="160">
        <f t="shared" si="3"/>
        <v>51.6</v>
      </c>
      <c r="BQ25" s="160">
        <f t="shared" si="3"/>
        <v>0</v>
      </c>
      <c r="BR25" s="160">
        <f t="shared" si="3"/>
        <v>0</v>
      </c>
      <c r="BS25" s="160">
        <f t="shared" si="3"/>
        <v>57.7</v>
      </c>
      <c r="BT25" s="160">
        <f t="shared" si="3"/>
        <v>43.4</v>
      </c>
      <c r="BU25" s="160">
        <f t="shared" si="3"/>
        <v>0</v>
      </c>
      <c r="BV25" s="160">
        <f t="shared" si="3"/>
        <v>1.1000000000000001</v>
      </c>
      <c r="BW25" s="160">
        <f t="shared" si="3"/>
        <v>55.7</v>
      </c>
      <c r="BX25" s="160">
        <f t="shared" si="3"/>
        <v>12.3</v>
      </c>
      <c r="BY25" s="160">
        <f t="shared" si="3"/>
        <v>7.1</v>
      </c>
      <c r="BZ25" s="160">
        <f t="shared" si="3"/>
        <v>0</v>
      </c>
      <c r="CA25" s="160">
        <f t="shared" si="3"/>
        <v>0</v>
      </c>
      <c r="CB25" s="160">
        <f t="shared" si="3"/>
        <v>0</v>
      </c>
      <c r="CC25" s="160">
        <f t="shared" si="3"/>
        <v>0</v>
      </c>
      <c r="CD25" s="160">
        <f t="shared" si="3"/>
        <v>19.7</v>
      </c>
      <c r="CE25" s="160">
        <f t="shared" si="3"/>
        <v>20</v>
      </c>
      <c r="CF25" s="160">
        <f t="shared" si="3"/>
        <v>24.2</v>
      </c>
      <c r="CG25" s="160">
        <f t="shared" si="3"/>
        <v>24.2</v>
      </c>
      <c r="CH25" s="160">
        <f t="shared" si="3"/>
        <v>0</v>
      </c>
      <c r="CI25" s="160">
        <f t="shared" si="3"/>
        <v>0</v>
      </c>
      <c r="CJ25" s="160">
        <f t="shared" si="3"/>
        <v>0</v>
      </c>
      <c r="CK25" s="160">
        <f t="shared" si="3"/>
        <v>0</v>
      </c>
      <c r="CL25" s="160">
        <f t="shared" si="3"/>
        <v>49.5</v>
      </c>
      <c r="CM25" s="160">
        <f t="shared" si="3"/>
        <v>48.9</v>
      </c>
      <c r="CN25" s="160">
        <f t="shared" si="3"/>
        <v>45.5</v>
      </c>
      <c r="CO25" s="160">
        <f t="shared" si="3"/>
        <v>24</v>
      </c>
      <c r="CP25" s="160">
        <f t="shared" si="3"/>
        <v>2</v>
      </c>
      <c r="CQ25" s="160">
        <f t="shared" si="3"/>
        <v>2</v>
      </c>
      <c r="CR25" s="160">
        <f t="shared" si="3"/>
        <v>2</v>
      </c>
      <c r="CS25" s="160">
        <f t="shared" si="3"/>
        <v>0</v>
      </c>
      <c r="CT25" s="161">
        <f t="shared" si="3"/>
        <v>0</v>
      </c>
      <c r="CU25" s="161">
        <f t="shared" si="3"/>
        <v>0</v>
      </c>
      <c r="CV25" s="161">
        <f t="shared" si="3"/>
        <v>0</v>
      </c>
      <c r="CW25" s="162">
        <f t="shared" si="3"/>
        <v>0</v>
      </c>
      <c r="CX25" s="110">
        <f>SUM(CX20:CX24)</f>
        <v>332.32500000000005</v>
      </c>
    </row>
    <row r="26" spans="1:102" ht="15.95" customHeight="1" x14ac:dyDescent="0.2"/>
    <row r="29" spans="1:102" x14ac:dyDescent="0.2">
      <c r="B29" s="163"/>
      <c r="C29" s="163"/>
      <c r="D29" s="163"/>
      <c r="E29" s="163"/>
      <c r="F29" s="163"/>
      <c r="G29" s="163"/>
      <c r="H29" s="163"/>
      <c r="I29" s="163"/>
      <c r="J29" s="163"/>
      <c r="K29" s="163"/>
      <c r="L29" s="163"/>
      <c r="M29" s="163"/>
      <c r="N29" s="163"/>
      <c r="O29" s="163"/>
      <c r="P29" s="163"/>
      <c r="Q29" s="163"/>
      <c r="R29" s="163"/>
      <c r="S29" s="163"/>
      <c r="T29" s="163"/>
      <c r="U29" s="163"/>
      <c r="V29" s="163"/>
      <c r="W29" s="163"/>
      <c r="X29" s="163"/>
      <c r="Y29" s="163"/>
      <c r="Z29" s="163"/>
      <c r="AA29" s="163"/>
      <c r="AB29" s="163"/>
      <c r="AC29" s="163"/>
      <c r="AD29" s="163"/>
      <c r="AE29" s="163"/>
      <c r="AF29" s="163"/>
      <c r="AG29" s="163"/>
      <c r="AH29" s="163"/>
      <c r="AI29" s="163"/>
      <c r="AJ29" s="163"/>
      <c r="AK29" s="163"/>
      <c r="AL29" s="163"/>
      <c r="AM29" s="163"/>
      <c r="AN29" s="163"/>
      <c r="AO29" s="163"/>
      <c r="AP29" s="163"/>
      <c r="AQ29" s="163"/>
      <c r="AR29" s="163"/>
      <c r="AS29" s="163"/>
      <c r="AT29" s="163"/>
      <c r="AU29" s="163"/>
      <c r="AV29" s="163"/>
      <c r="AW29" s="163"/>
      <c r="AX29" s="163"/>
      <c r="AY29" s="163"/>
      <c r="AZ29" s="163"/>
      <c r="BA29" s="163"/>
      <c r="BB29" s="163"/>
      <c r="BC29" s="163"/>
      <c r="BD29" s="163"/>
      <c r="BE29" s="163"/>
      <c r="BF29" s="163"/>
      <c r="BG29" s="163"/>
      <c r="BH29" s="163"/>
      <c r="BI29" s="163"/>
      <c r="BJ29" s="163"/>
      <c r="BK29" s="163"/>
      <c r="BL29" s="163"/>
      <c r="BM29" s="163"/>
      <c r="BN29" s="163"/>
      <c r="BO29" s="163"/>
      <c r="BP29" s="163"/>
      <c r="BQ29" s="163"/>
      <c r="BR29" s="163"/>
      <c r="BS29" s="163"/>
      <c r="BT29" s="163"/>
      <c r="BU29" s="163"/>
      <c r="BV29" s="163"/>
      <c r="BW29" s="163"/>
      <c r="BX29" s="163"/>
      <c r="BY29" s="163"/>
      <c r="BZ29" s="163"/>
      <c r="CA29" s="163"/>
      <c r="CB29" s="163"/>
      <c r="CC29" s="163"/>
      <c r="CD29" s="163"/>
      <c r="CE29" s="163"/>
      <c r="CF29" s="163"/>
      <c r="CG29" s="163"/>
      <c r="CH29" s="163"/>
      <c r="CI29" s="163"/>
      <c r="CJ29" s="163"/>
      <c r="CK29" s="163"/>
      <c r="CL29" s="163"/>
      <c r="CM29" s="163"/>
      <c r="CN29" s="163"/>
      <c r="CO29" s="163"/>
      <c r="CP29" s="163"/>
      <c r="CQ29" s="163"/>
      <c r="CR29" s="163"/>
      <c r="CS29" s="163"/>
      <c r="CT29" s="163"/>
      <c r="CU29" s="163"/>
      <c r="CV29" s="163"/>
      <c r="CX29" s="164"/>
    </row>
    <row r="32" spans="1:102" x14ac:dyDescent="0.2">
      <c r="CD32" s="165"/>
    </row>
  </sheetData>
  <mergeCells count="30">
    <mergeCell ref="CT2:CW2"/>
    <mergeCell ref="B4:CX4"/>
    <mergeCell ref="B7:CX7"/>
    <mergeCell ref="B10:CX10"/>
    <mergeCell ref="B11:CX11"/>
    <mergeCell ref="B19:CX19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15748031496062992" right="0.19685039370078741" top="0.39370078740157483" bottom="0.43307086614173229" header="0.19685039370078741" footer="0.19685039370078741"/>
  <pageSetup scale="38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25" man="1"/>
    <brk id="49" max="25" man="1"/>
    <brk id="73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3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83</vt:i4>
      </vt:variant>
    </vt:vector>
  </HeadingPairs>
  <TitlesOfParts>
    <vt:vector size="88" baseType="lpstr">
      <vt:lpstr>SPOT_Summary (SELL)</vt:lpstr>
      <vt:lpstr>SPOT_Summary (BUY)</vt:lpstr>
      <vt:lpstr>MKT_Coupling</vt:lpstr>
      <vt:lpstr>Summary_Chart (SELL)</vt:lpstr>
      <vt:lpstr>Summary_Chart (BUY)</vt:lpstr>
      <vt:lpstr>BRD_EXP_NAMES_DAM_CPL</vt:lpstr>
      <vt:lpstr>BRD_EXP_NAMES_SUM_BUY</vt:lpstr>
      <vt:lpstr>BRD_EXP_NAMES_SUM_BUY_CPL</vt:lpstr>
      <vt:lpstr>BRD_EXP_VALUES_DAM_CPL</vt:lpstr>
      <vt:lpstr>BRD_EXP_VALUES_SUM_BUY</vt:lpstr>
      <vt:lpstr>BRD_EXP_VALUES_SUM_BUY_CPL</vt:lpstr>
      <vt:lpstr>BRD_IMP_NAMES_DAM_CPL</vt:lpstr>
      <vt:lpstr>BRD_IMP_NAMES_SUM_SELL</vt:lpstr>
      <vt:lpstr>BRD_IMP_NAMES_SUM_SELL_CPL</vt:lpstr>
      <vt:lpstr>BRD_IMP_VALUES_DAM_CPL</vt:lpstr>
      <vt:lpstr>BRD_IMP_VALUES_SUM_SELL</vt:lpstr>
      <vt:lpstr>BRD_IMP_VALUES_SUM_SELL_CPL</vt:lpstr>
      <vt:lpstr>BUY_ORDERS_NAMES_SUM_BUY</vt:lpstr>
      <vt:lpstr>BUY_ORDERS_VALUES_SUM_BUY</vt:lpstr>
      <vt:lpstr>DAM_CPL_PUB_TIME</vt:lpstr>
      <vt:lpstr>DEM_UNITS_CRT_VALUES_SUM_BUY</vt:lpstr>
      <vt:lpstr>DEM_UNITS_CRT_VALUES_SUM_SELL</vt:lpstr>
      <vt:lpstr>DEM_UNITS_DRS_VALUES_SUM_BUY</vt:lpstr>
      <vt:lpstr>DEM_UNITS_DRS_VALUES_SUM_SELL</vt:lpstr>
      <vt:lpstr>DEM_UNITS_HVL_VALUES_SUM_BUY</vt:lpstr>
      <vt:lpstr>DEM_UNITS_HVL_VALUES_SUM_SELL</vt:lpstr>
      <vt:lpstr>DEM_UNITS_LVL_VALUES_SUM_BUY</vt:lpstr>
      <vt:lpstr>DEM_UNITS_LVL_VALUES_SUM_SELL</vt:lpstr>
      <vt:lpstr>DEM_UNITS_MVL_VALUES_SUM_BUY</vt:lpstr>
      <vt:lpstr>DEM_UNITS_MVL_VALUES_SUM_SELL</vt:lpstr>
      <vt:lpstr>DEM_UNITS_PMP_VALUES_SUM_BUY</vt:lpstr>
      <vt:lpstr>DEM_UNITS_PMP_VALUES_SUM_SELL</vt:lpstr>
      <vt:lpstr>DEM_UNITS_SLL_VALUES_SUM_BUY</vt:lpstr>
      <vt:lpstr>DEM_UNITS_SLL_VALUES_SUM_SELL</vt:lpstr>
      <vt:lpstr>DEMAND_NAMES_SUM_BUY</vt:lpstr>
      <vt:lpstr>DEMAND_NAMES_SUM_SELL</vt:lpstr>
      <vt:lpstr>DEMAND_VALUES_SUM_BUY</vt:lpstr>
      <vt:lpstr>DEMAND_VALUES_SUM_SELL</vt:lpstr>
      <vt:lpstr>GR_MAINLAND_MCP_DAM_CPL</vt:lpstr>
      <vt:lpstr>GR_MAINLAND_MCP_DAM_CPL_60MIN</vt:lpstr>
      <vt:lpstr>GR_MAINLAND_MCP_SUM_BUY</vt:lpstr>
      <vt:lpstr>GR_MAINLAND_MCP_SUM_BUY_60MIN</vt:lpstr>
      <vt:lpstr>GR_MAINLAND_MCP_SUM_SELL</vt:lpstr>
      <vt:lpstr>GR_MAINLAND_MCP_SUM_SELL_60MIN</vt:lpstr>
      <vt:lpstr>HRs_MKT_DAM_COUPLING</vt:lpstr>
      <vt:lpstr>HRs_MKT_SUM_BUY</vt:lpstr>
      <vt:lpstr>HRs_MKT_SUM_SELL</vt:lpstr>
      <vt:lpstr>MKT_DAM_COUPLING_DELIVERY_DAY</vt:lpstr>
      <vt:lpstr>MKT_DAM_COUPLING_TITLE</vt:lpstr>
      <vt:lpstr>MKT_SUM_BUY_DELIVERY_DAY</vt:lpstr>
      <vt:lpstr>MKT_SUM_BUY_TITLE</vt:lpstr>
      <vt:lpstr>MKT_SUM_SELL_DELIVERY_DAY</vt:lpstr>
      <vt:lpstr>MKT_SUM_SELL_TITLE</vt:lpstr>
      <vt:lpstr>MTUs_MKT_DAM_COUPLING</vt:lpstr>
      <vt:lpstr>MTUs_MKT_SUM_BUY</vt:lpstr>
      <vt:lpstr>MTUs_MKT_SUM_SELL</vt:lpstr>
      <vt:lpstr>NET_POSITION_GR_MAINLAND_DAM_CPL</vt:lpstr>
      <vt:lpstr>MKT_Coupling!Print_Area</vt:lpstr>
      <vt:lpstr>'SPOT_Summary (BUY)'!Print_Area</vt:lpstr>
      <vt:lpstr>'SPOT_Summary (SELL)'!Print_Area</vt:lpstr>
      <vt:lpstr>MKT_Coupling!Print_Titles</vt:lpstr>
      <vt:lpstr>'SPOT_Summary (BUY)'!Print_Titles</vt:lpstr>
      <vt:lpstr>'SPOT_Summary (SELL)'!Print_Titles</vt:lpstr>
      <vt:lpstr>SELL_ORDERS_NAMES_SUM_SELL</vt:lpstr>
      <vt:lpstr>SELL_ORDERS_VALUES_SUM_SELL</vt:lpstr>
      <vt:lpstr>TOT_DEMAND_GR_MAINLAND_SUM_BUY</vt:lpstr>
      <vt:lpstr>TOT_SUM_BUY_PUB_TIME</vt:lpstr>
      <vt:lpstr>TOT_SUM_SELL_PUB_TIME</vt:lpstr>
      <vt:lpstr>TOT_SUPPLY_GR_MAINLAND_SUM_SELL</vt:lpstr>
      <vt:lpstr>UNITS_BESS_VALUES_SUM_BUY</vt:lpstr>
      <vt:lpstr>UNITS_BESS_VALUES_SUM_SELL</vt:lpstr>
      <vt:lpstr>UNITS_CRT_VALUES_SUM_BUY</vt:lpstr>
      <vt:lpstr>UNITS_CRT_VALUES_SUM_SELL</vt:lpstr>
      <vt:lpstr>UNITS_CRTRES_VALUES_SUM_BUY</vt:lpstr>
      <vt:lpstr>UNITS_CRTRES_VALUES_SUM_SELL</vt:lpstr>
      <vt:lpstr>UNITS_GAS_VALUES_SUM_BUY</vt:lpstr>
      <vt:lpstr>UNITS_GAS_VALUES_SUM_SELL</vt:lpstr>
      <vt:lpstr>UNITS_HDR_VALUES_SUM_BUY</vt:lpstr>
      <vt:lpstr>UNITS_HDR_VALUES_SUM_SELL</vt:lpstr>
      <vt:lpstr>UNITS_IMP_VALUES_SUM_SELL</vt:lpstr>
      <vt:lpstr>UNITS_LIG_VALUES_SUM_BUY</vt:lpstr>
      <vt:lpstr>UNITS_LIG_VALUES_SUM_SELL</vt:lpstr>
      <vt:lpstr>UNITS_NAMES_SUM_BUY</vt:lpstr>
      <vt:lpstr>UNITS_NAMES_SUM_SELL</vt:lpstr>
      <vt:lpstr>UNITS_RES_VALUES_SUM_BUY</vt:lpstr>
      <vt:lpstr>UNITS_RES_VALUES_SUM_SELL</vt:lpstr>
      <vt:lpstr>UNITS_VALUES_SUM_BUY</vt:lpstr>
      <vt:lpstr>UNITS_VALUES_SUM_SELL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MarketOperator1</dc:creator>
  <cp:lastModifiedBy>MarketOperator1</cp:lastModifiedBy>
  <dcterms:created xsi:type="dcterms:W3CDTF">2026-05-23T08:25:09Z</dcterms:created>
  <dcterms:modified xsi:type="dcterms:W3CDTF">2026-05-23T08:25:12Z</dcterms:modified>
</cp:coreProperties>
</file>